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44" activeTab="0"/>
  </bookViews>
  <sheets>
    <sheet name="DEUDA EXTERNA TOTAL" sheetId="1" r:id="rId1"/>
    <sheet name="SPNF T.DEUDA" sheetId="2" r:id="rId2"/>
    <sheet name="SPNF ACREED." sheetId="3" r:id="rId3"/>
    <sheet name="SPNF SECTOR" sheetId="4" r:id="rId4"/>
    <sheet name="SPNF MONEDA" sheetId="5" r:id="rId5"/>
    <sheet name="SFIN T. DEUDA" sheetId="6" r:id="rId6"/>
    <sheet name="SFIN  ACREED." sheetId="7" r:id="rId7"/>
    <sheet name="SFIN MONEDA" sheetId="8" r:id="rId8"/>
    <sheet name="PERFIL TOTAL" sheetId="9" r:id="rId9"/>
    <sheet name="PERFIL SPNF T.DEUDA" sheetId="10" r:id="rId10"/>
    <sheet name="PERFIL SPNF ACREED." sheetId="11" r:id="rId11"/>
    <sheet name="PERFIL SPNF SECTOR " sheetId="12" r:id="rId12"/>
    <sheet name=" PERFIL SFIN T.DEUDA" sheetId="13" r:id="rId13"/>
    <sheet name="PERFIL SFIN ACREED." sheetId="14" r:id="rId14"/>
  </sheets>
  <definedNames/>
  <calcPr fullCalcOnLoad="1"/>
</workbook>
</file>

<file path=xl/sharedStrings.xml><?xml version="1.0" encoding="utf-8"?>
<sst xmlns="http://schemas.openxmlformats.org/spreadsheetml/2006/main" count="231" uniqueCount="91">
  <si>
    <t>TOTAL SECTOR PRIVADO</t>
  </si>
  <si>
    <t>(1) Datos elaborados a partir de las declaraciones de los deudores realizadas en los relevamientos estadísticos del BCRA</t>
  </si>
  <si>
    <t>(2) Se incluye a diciembre de 2001 pasivos de entidadades liquidadas por 1.233 millones de dólares</t>
  </si>
  <si>
    <t>TOTAL</t>
  </si>
  <si>
    <t>Otros</t>
  </si>
  <si>
    <t>Deuda Financiera</t>
  </si>
  <si>
    <t>Títulos de deuda</t>
  </si>
  <si>
    <t>Otra Deuda Financiera</t>
  </si>
  <si>
    <t>Anticipo y prefin. de exportaciones de bienes</t>
  </si>
  <si>
    <t>Deuda por importaciones de bienes</t>
  </si>
  <si>
    <t>Deuda por servicios</t>
  </si>
  <si>
    <t>Empresas Mismo Grupo</t>
  </si>
  <si>
    <t>Entidades Financieras Internacionales</t>
  </si>
  <si>
    <t>Múltiples Tenedores de Títulos</t>
  </si>
  <si>
    <t>Proveedores</t>
  </si>
  <si>
    <t>Organismos Internacionales</t>
  </si>
  <si>
    <t>Clientes</t>
  </si>
  <si>
    <t>Agencias Oficiales</t>
  </si>
  <si>
    <t>Entidad Financiera del mismo grupo</t>
  </si>
  <si>
    <t>Matrices y filiales de entidades extranjeras</t>
  </si>
  <si>
    <t>Sucursales de entidades nacionales</t>
  </si>
  <si>
    <t>Agencias Oficiales/Multilaterales de Crédito</t>
  </si>
  <si>
    <t>Deuda por importación de bienes</t>
  </si>
  <si>
    <t>Titulos de deuda</t>
  </si>
  <si>
    <t>Dépositos</t>
  </si>
  <si>
    <t>AGUA</t>
  </si>
  <si>
    <t>COMERCIO</t>
  </si>
  <si>
    <t>TRANSPORTE</t>
  </si>
  <si>
    <t>COMUNICACIONES</t>
  </si>
  <si>
    <t>OTROS SECTOR PRIVADO NO FINANCIERO</t>
  </si>
  <si>
    <t>OLEAGINOSAS Y CEREALERAS</t>
  </si>
  <si>
    <t>INVERSORA, HOLDING</t>
  </si>
  <si>
    <t>Cuadro 2 - Obligaciones con el exterior del sector privado no financiero - por tipo de deuda</t>
  </si>
  <si>
    <r>
      <t xml:space="preserve">Cuadro 1 - Obligaciones con el exterior del sector privado </t>
    </r>
    <r>
      <rPr>
        <b/>
        <i/>
        <sz val="8"/>
        <rFont val="Book Antiqua"/>
        <family val="1"/>
      </rPr>
      <t>(1)</t>
    </r>
  </si>
  <si>
    <t>Cuadro 3 - Obligaciones con el exterior del sector privado no financiero - por tipo de acreedor</t>
  </si>
  <si>
    <t>Cuadro 4 - Obligaciones con el exterior del sector privado no financiero - por sector de actividad del deudor</t>
  </si>
  <si>
    <t>Otras Deudas Financiera</t>
  </si>
  <si>
    <t>INDUSTRIA MANUFACTURERA</t>
  </si>
  <si>
    <t>DÓLAR</t>
  </si>
  <si>
    <t>PESO</t>
  </si>
  <si>
    <t>EURO</t>
  </si>
  <si>
    <t>YEN</t>
  </si>
  <si>
    <t>OTRAS</t>
  </si>
  <si>
    <t>Líneas de crédito bancarias financieras</t>
  </si>
  <si>
    <t>Líneas de crédito bancarias comerciales</t>
  </si>
  <si>
    <t>Préstamos Financieros</t>
  </si>
  <si>
    <t>Otras Entidades Financieras</t>
  </si>
  <si>
    <t>Cuadro 5 - Obligaciones con el exterior del sector privado no financiero - por moneda</t>
  </si>
  <si>
    <t>Cuadro 6 - Obligaciones con el exterior del sector privado financiero - por tipo de deuda</t>
  </si>
  <si>
    <t>Cuadro 7 - Obligaciones con el exterior del sector privado financiero - por tipo de acreedor</t>
  </si>
  <si>
    <t>Cuadro 8 - Obligaciones con el exterior del sector privado financiero - por moneda</t>
  </si>
  <si>
    <t>OTROS SERVICIOS</t>
  </si>
  <si>
    <t>PETRÓLEO</t>
  </si>
  <si>
    <t>ELECTRICIDAD (GENERACIÓN, TRANSPORTE, DISTRIBUCIÓN)</t>
  </si>
  <si>
    <t>GAS (EXTRACCIÓN, TRANSPORTE, DISTRIBUCIÓN)</t>
  </si>
  <si>
    <t>MINERÍA</t>
  </si>
  <si>
    <t>AGRICULTURA, GANADERÍA Y OTRAS ACTIVIDADES PRIMARIAS</t>
  </si>
  <si>
    <t>CONSTRUCCIÓN</t>
  </si>
  <si>
    <t>SERVICIOS DE INFORMÁTICA</t>
  </si>
  <si>
    <t>SERVICIOS DE ESPARCIMIENTO</t>
  </si>
  <si>
    <t>SEGUROS</t>
  </si>
  <si>
    <t>TURISMO Y HOTELERÍA</t>
  </si>
  <si>
    <t>Sector Privado No Financiero</t>
  </si>
  <si>
    <t>Sector Privado Financiero</t>
  </si>
  <si>
    <t>ALIMENTOS, BEBIDAS Y TABACO</t>
  </si>
  <si>
    <t>INDUSTRIA TEXTIL Y CURTIDOS</t>
  </si>
  <si>
    <t>INDUSTRIA DE PAPEL, EDICIONES E IMPRESIONES</t>
  </si>
  <si>
    <t>INDUSTRIA QUÍMICA, CAUCHO Y PLÁSTICO</t>
  </si>
  <si>
    <t>PRODUCTOS MINERALES NO METÁLICOS (CEMENTOS, CERÁMICOS Y OTROS)</t>
  </si>
  <si>
    <t>METALES COMUNES</t>
  </si>
  <si>
    <t>MAQUINARIAS Y EQUIPOS</t>
  </si>
  <si>
    <t>INDUSTRIA AUTOMOTRIZ (TERMINALES Y AUTOPARTISTAS)</t>
  </si>
  <si>
    <t>OTROS INDUSTRIA MANUFACTURERA</t>
  </si>
  <si>
    <t>ENTRETENIMIENTO</t>
  </si>
  <si>
    <t>Total Deuda</t>
  </si>
  <si>
    <t xml:space="preserve">Capital exigible (*) </t>
  </si>
  <si>
    <t>Intereses vencidos impagos</t>
  </si>
  <si>
    <t>2015   y más</t>
  </si>
  <si>
    <t>(*) Incluye cuotas vencidas pendientes de cancelación, deuda que se tornó exigible por la aplicación de cláusulas de aceleración por incumplimientos y deuda por operaciones en cuenta corriente sin vencimiento específico o "a la vista".</t>
  </si>
  <si>
    <t>I Trim 2010</t>
  </si>
  <si>
    <t>30/06/009</t>
  </si>
  <si>
    <t>II Trim 2010</t>
  </si>
  <si>
    <t>III Trim 2010</t>
  </si>
  <si>
    <t>IV Trim 2010</t>
  </si>
  <si>
    <t xml:space="preserve"> (en millones de dólares estadounidenses)</t>
  </si>
  <si>
    <t>Cuadro 9 - Perfil de vencimientos de capital del sector privado al 31.12.2009</t>
  </si>
  <si>
    <t>Cuadro 10 - Perfil de vencimientos de capital del SPNF al 31.12.2009 - tipo de deuda</t>
  </si>
  <si>
    <t>Cuadro 12 - Perfil de vencimientos de capital del SPNF al 31.12.2009 - sector de actividad</t>
  </si>
  <si>
    <t>Cuadro 14 - Perfil de vencimientos de capital del SFIN al 31.12.2009 - tipo de Acreedor</t>
  </si>
  <si>
    <t>Cuadro 11 - Perfil de vencimientos de capital del SPNF al 31.12.2009 - tipo de acreedor</t>
  </si>
  <si>
    <t>Cuadro 13 - Perfil de vencimientos de capital del SFIN al 31.12.2009 - tipo de deuda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</si>
</sst>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,,\ \ "/>
    <numFmt numFmtId="181" formatCode="#,##0\ \ ;\-#,##0\ \ ;\ &quot;--&quot;"/>
    <numFmt numFmtId="182" formatCode="#,##0.00,,\ \ "/>
    <numFmt numFmtId="183" formatCode="#,##0\ \ "/>
    <numFmt numFmtId="184" formatCode="mmm\-yyyy"/>
    <numFmt numFmtId="185" formatCode="#,##0.0,,\ \ "/>
    <numFmt numFmtId="186" formatCode="0.0"/>
    <numFmt numFmtId="187" formatCode="#,##0.000,,\ \ "/>
    <numFmt numFmtId="188" formatCode="#,##0.0000,,\ \ "/>
    <numFmt numFmtId="189" formatCode="#,##0.00000,,\ \ "/>
    <numFmt numFmtId="190" formatCode="#,##0.000000,,\ \ "/>
    <numFmt numFmtId="191" formatCode="0.000"/>
    <numFmt numFmtId="192" formatCode="#,##0,,_);\(#,##0,,\);\ &quot;--- &quot;"/>
    <numFmt numFmtId="193" formatCode="#,##0,,"/>
    <numFmt numFmtId="194" formatCode="[$-2C0A]dddd\,\ dd&quot; de &quot;mmmm&quot; de &quot;yyyy"/>
  </numFmts>
  <fonts count="24">
    <font>
      <sz val="12"/>
      <name val="Book Antiqua"/>
      <family val="0"/>
    </font>
    <font>
      <b/>
      <i/>
      <sz val="14"/>
      <name val="Book Antiqua"/>
      <family val="1"/>
    </font>
    <font>
      <b/>
      <i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i/>
      <sz val="11"/>
      <name val="Book Antiqua"/>
      <family val="1"/>
    </font>
    <font>
      <b/>
      <i/>
      <sz val="11"/>
      <name val="Book Antiqua"/>
      <family val="1"/>
    </font>
    <font>
      <b/>
      <i/>
      <sz val="12"/>
      <name val="Book Antiqua"/>
      <family val="1"/>
    </font>
    <font>
      <b/>
      <sz val="12"/>
      <name val="Book Antiqua"/>
      <family val="1"/>
    </font>
    <font>
      <i/>
      <sz val="13"/>
      <name val="Book Antiqua"/>
      <family val="1"/>
    </font>
    <font>
      <b/>
      <sz val="10"/>
      <name val="Book Antiqua"/>
      <family val="1"/>
    </font>
    <font>
      <b/>
      <i/>
      <sz val="8"/>
      <name val="Book Antiqua"/>
      <family val="1"/>
    </font>
    <font>
      <sz val="11"/>
      <name val="Book Antiqua"/>
      <family val="1"/>
    </font>
    <font>
      <u val="single"/>
      <sz val="10.2"/>
      <color indexed="12"/>
      <name val="Book Antiqua"/>
      <family val="0"/>
    </font>
    <font>
      <u val="single"/>
      <sz val="10.2"/>
      <color indexed="36"/>
      <name val="Book Antiqua"/>
      <family val="0"/>
    </font>
    <font>
      <sz val="10"/>
      <name val="Arial"/>
      <family val="0"/>
    </font>
    <font>
      <b/>
      <i/>
      <sz val="14"/>
      <name val="Minion Pro"/>
      <family val="1"/>
    </font>
    <font>
      <sz val="12"/>
      <name val="Minion Pro"/>
      <family val="1"/>
    </font>
    <font>
      <sz val="10"/>
      <name val="Minion Pro"/>
      <family val="1"/>
    </font>
    <font>
      <i/>
      <sz val="12"/>
      <name val="Minion Pro"/>
      <family val="1"/>
    </font>
    <font>
      <b/>
      <i/>
      <sz val="10"/>
      <name val="Minion Pro"/>
      <family val="1"/>
    </font>
    <font>
      <b/>
      <i/>
      <sz val="10"/>
      <name val="Arial"/>
      <family val="0"/>
    </font>
    <font>
      <i/>
      <sz val="10"/>
      <name val="Minion Pro"/>
      <family val="1"/>
    </font>
    <font>
      <i/>
      <sz val="14"/>
      <name val="Minion Pro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181" fontId="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14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8" fillId="0" borderId="0" xfId="0" applyFont="1" applyAlignment="1">
      <alignment/>
    </xf>
    <xf numFmtId="18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180" fontId="2" fillId="0" borderId="3" xfId="0" applyNumberFormat="1" applyFont="1" applyBorder="1" applyAlignment="1">
      <alignment/>
    </xf>
    <xf numFmtId="14" fontId="2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 indent="2"/>
    </xf>
    <xf numFmtId="180" fontId="4" fillId="0" borderId="0" xfId="0" applyNumberFormat="1" applyFont="1" applyAlignment="1">
      <alignment/>
    </xf>
    <xf numFmtId="180" fontId="6" fillId="0" borderId="0" xfId="15" applyNumberFormat="1" applyFont="1" applyAlignment="1">
      <alignment/>
    </xf>
    <xf numFmtId="180" fontId="7" fillId="0" borderId="0" xfId="15" applyNumberFormat="1" applyFont="1" applyAlignment="1">
      <alignment/>
    </xf>
    <xf numFmtId="180" fontId="1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180" fontId="12" fillId="0" borderId="0" xfId="0" applyNumberFormat="1" applyFont="1" applyAlignment="1">
      <alignment/>
    </xf>
    <xf numFmtId="0" fontId="12" fillId="0" borderId="3" xfId="0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8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0" xfId="0" applyFont="1" applyFill="1" applyAlignment="1">
      <alignment/>
    </xf>
    <xf numFmtId="180" fontId="0" fillId="0" borderId="0" xfId="0" applyNumberFormat="1" applyFont="1" applyAlignment="1">
      <alignment/>
    </xf>
    <xf numFmtId="180" fontId="6" fillId="0" borderId="3" xfId="15" applyNumberFormat="1" applyFont="1" applyBorder="1" applyAlignment="1">
      <alignment/>
    </xf>
    <xf numFmtId="185" fontId="0" fillId="0" borderId="0" xfId="0" applyNumberFormat="1" applyAlignment="1">
      <alignment/>
    </xf>
    <xf numFmtId="14" fontId="2" fillId="0" borderId="2" xfId="0" applyNumberFormat="1" applyFont="1" applyFill="1" applyBorder="1" applyAlignment="1">
      <alignment horizontal="center"/>
    </xf>
    <xf numFmtId="0" fontId="16" fillId="0" borderId="0" xfId="23" applyFont="1" applyFill="1">
      <alignment/>
      <protection/>
    </xf>
    <xf numFmtId="0" fontId="17" fillId="0" borderId="0" xfId="23" applyFont="1" applyFill="1">
      <alignment/>
      <protection/>
    </xf>
    <xf numFmtId="0" fontId="18" fillId="0" borderId="0" xfId="23" applyFont="1" applyFill="1">
      <alignment/>
      <protection/>
    </xf>
    <xf numFmtId="0" fontId="15" fillId="0" borderId="0" xfId="22">
      <alignment/>
      <protection/>
    </xf>
    <xf numFmtId="0" fontId="19" fillId="0" borderId="0" xfId="23" applyFont="1" applyFill="1">
      <alignment/>
      <protection/>
    </xf>
    <xf numFmtId="0" fontId="21" fillId="0" borderId="0" xfId="22" applyFont="1">
      <alignment/>
      <protection/>
    </xf>
    <xf numFmtId="0" fontId="20" fillId="0" borderId="4" xfId="23" applyFont="1" applyFill="1" applyBorder="1" applyAlignment="1">
      <alignment horizontal="center" vertical="center" wrapText="1"/>
      <protection/>
    </xf>
    <xf numFmtId="0" fontId="18" fillId="0" borderId="0" xfId="22" applyFont="1" applyBorder="1">
      <alignment/>
      <protection/>
    </xf>
    <xf numFmtId="0" fontId="15" fillId="0" borderId="0" xfId="22" applyFont="1">
      <alignment/>
      <protection/>
    </xf>
    <xf numFmtId="192" fontId="18" fillId="0" borderId="0" xfId="23" applyNumberFormat="1" applyFont="1" applyFill="1" applyBorder="1">
      <alignment/>
      <protection/>
    </xf>
    <xf numFmtId="192" fontId="18" fillId="0" borderId="3" xfId="23" applyNumberFormat="1" applyFont="1" applyFill="1" applyBorder="1">
      <alignment/>
      <protection/>
    </xf>
    <xf numFmtId="192" fontId="18" fillId="0" borderId="5" xfId="23" applyNumberFormat="1" applyFont="1" applyFill="1" applyBorder="1">
      <alignment/>
      <protection/>
    </xf>
    <xf numFmtId="0" fontId="22" fillId="0" borderId="0" xfId="23" applyFont="1" applyFill="1" applyBorder="1" applyAlignment="1">
      <alignment vertical="top" wrapText="1"/>
      <protection/>
    </xf>
    <xf numFmtId="192" fontId="15" fillId="0" borderId="0" xfId="22" applyNumberFormat="1">
      <alignment/>
      <protection/>
    </xf>
    <xf numFmtId="0" fontId="18" fillId="0" borderId="0" xfId="23" applyFont="1" applyFill="1" applyBorder="1">
      <alignment/>
      <protection/>
    </xf>
    <xf numFmtId="0" fontId="20" fillId="0" borderId="0" xfId="23" applyFont="1" applyFill="1" applyBorder="1" applyAlignment="1">
      <alignment horizontal="center" vertical="center" wrapText="1"/>
      <protection/>
    </xf>
    <xf numFmtId="192" fontId="15" fillId="0" borderId="0" xfId="22" applyNumberFormat="1" applyFont="1">
      <alignment/>
      <protection/>
    </xf>
    <xf numFmtId="192" fontId="18" fillId="0" borderId="6" xfId="23" applyNumberFormat="1" applyFont="1" applyFill="1" applyBorder="1">
      <alignment/>
      <protection/>
    </xf>
    <xf numFmtId="0" fontId="15" fillId="0" borderId="0" xfId="22" applyBorder="1">
      <alignment/>
      <protection/>
    </xf>
    <xf numFmtId="192" fontId="15" fillId="0" borderId="0" xfId="22" applyNumberFormat="1" applyBorder="1">
      <alignment/>
      <protection/>
    </xf>
    <xf numFmtId="4" fontId="15" fillId="0" borderId="0" xfId="22" applyNumberFormat="1">
      <alignment/>
      <protection/>
    </xf>
    <xf numFmtId="4" fontId="15" fillId="0" borderId="0" xfId="22" applyNumberFormat="1" applyBorder="1">
      <alignment/>
      <protection/>
    </xf>
    <xf numFmtId="0" fontId="18" fillId="0" borderId="0" xfId="22" applyFont="1">
      <alignment/>
      <protection/>
    </xf>
    <xf numFmtId="192" fontId="18" fillId="0" borderId="0" xfId="22" applyNumberFormat="1" applyFont="1">
      <alignment/>
      <protection/>
    </xf>
    <xf numFmtId="192" fontId="18" fillId="0" borderId="0" xfId="22" applyNumberFormat="1" applyFont="1" applyFill="1">
      <alignment/>
      <protection/>
    </xf>
    <xf numFmtId="192" fontId="18" fillId="0" borderId="0" xfId="22" applyNumberFormat="1" applyFont="1" applyFill="1" applyBorder="1">
      <alignment/>
      <protection/>
    </xf>
    <xf numFmtId="0" fontId="23" fillId="0" borderId="0" xfId="23" applyFont="1" applyFill="1">
      <alignment/>
      <protection/>
    </xf>
    <xf numFmtId="192" fontId="18" fillId="0" borderId="0" xfId="22" applyNumberFormat="1" applyFont="1" applyBorder="1">
      <alignment/>
      <protection/>
    </xf>
    <xf numFmtId="192" fontId="15" fillId="0" borderId="0" xfId="22" applyNumberFormat="1" applyFill="1" applyBorder="1">
      <alignment/>
      <protection/>
    </xf>
    <xf numFmtId="0" fontId="15" fillId="0" borderId="0" xfId="22" applyFill="1" applyBorder="1">
      <alignment/>
      <protection/>
    </xf>
    <xf numFmtId="192" fontId="15" fillId="0" borderId="0" xfId="22" applyNumberFormat="1" applyFont="1" applyFill="1" applyBorder="1">
      <alignment/>
      <protection/>
    </xf>
    <xf numFmtId="0" fontId="15" fillId="0" borderId="0" xfId="22" applyFill="1">
      <alignment/>
      <protection/>
    </xf>
    <xf numFmtId="4" fontId="18" fillId="0" borderId="0" xfId="22" applyNumberFormat="1" applyFont="1">
      <alignment/>
      <protection/>
    </xf>
    <xf numFmtId="0" fontId="20" fillId="0" borderId="7" xfId="23" applyFont="1" applyFill="1" applyBorder="1" applyAlignment="1">
      <alignment horizontal="center" vertical="center" wrapText="1"/>
      <protection/>
    </xf>
    <xf numFmtId="0" fontId="20" fillId="0" borderId="8" xfId="23" applyFont="1" applyFill="1" applyBorder="1" applyAlignment="1">
      <alignment horizontal="center" vertical="center" wrapText="1"/>
      <protection/>
    </xf>
    <xf numFmtId="0" fontId="20" fillId="0" borderId="3" xfId="23" applyFont="1" applyFill="1" applyBorder="1">
      <alignment/>
      <protection/>
    </xf>
    <xf numFmtId="192" fontId="18" fillId="0" borderId="6" xfId="23" applyNumberFormat="1" applyFont="1" applyFill="1" applyBorder="1" applyAlignment="1">
      <alignment horizontal="center" vertical="center" wrapText="1"/>
      <protection/>
    </xf>
    <xf numFmtId="0" fontId="7" fillId="0" borderId="0" xfId="23" applyFont="1" applyFill="1" applyBorder="1" applyAlignment="1">
      <alignment horizontal="left"/>
      <protection/>
    </xf>
    <xf numFmtId="192" fontId="0" fillId="0" borderId="4" xfId="23" applyNumberFormat="1" applyFont="1" applyFill="1" applyBorder="1">
      <alignment/>
      <protection/>
    </xf>
    <xf numFmtId="192" fontId="0" fillId="0" borderId="0" xfId="23" applyNumberFormat="1" applyFont="1" applyFill="1" applyBorder="1">
      <alignment/>
      <protection/>
    </xf>
    <xf numFmtId="192" fontId="0" fillId="0" borderId="8" xfId="23" applyNumberFormat="1" applyFont="1" applyFill="1" applyBorder="1">
      <alignment/>
      <protection/>
    </xf>
    <xf numFmtId="0" fontId="2" fillId="0" borderId="7" xfId="23" applyFont="1" applyFill="1" applyBorder="1" applyAlignment="1">
      <alignment horizontal="center" vertical="center" wrapText="1"/>
      <protection/>
    </xf>
    <xf numFmtId="0" fontId="2" fillId="0" borderId="0" xfId="23" applyFont="1" applyFill="1" applyBorder="1" applyAlignment="1">
      <alignment horizontal="center" vertical="center" wrapText="1"/>
      <protection/>
    </xf>
    <xf numFmtId="0" fontId="2" fillId="0" borderId="8" xfId="23" applyFont="1" applyFill="1" applyBorder="1" applyAlignment="1">
      <alignment horizontal="center" vertical="center" wrapText="1"/>
      <protection/>
    </xf>
    <xf numFmtId="192" fontId="12" fillId="0" borderId="7" xfId="23" applyNumberFormat="1" applyFont="1" applyFill="1" applyBorder="1">
      <alignment/>
      <protection/>
    </xf>
    <xf numFmtId="192" fontId="12" fillId="0" borderId="4" xfId="23" applyNumberFormat="1" applyFont="1" applyFill="1" applyBorder="1">
      <alignment/>
      <protection/>
    </xf>
    <xf numFmtId="192" fontId="12" fillId="0" borderId="0" xfId="23" applyNumberFormat="1" applyFont="1" applyFill="1" applyBorder="1">
      <alignment/>
      <protection/>
    </xf>
    <xf numFmtId="192" fontId="12" fillId="0" borderId="8" xfId="23" applyNumberFormat="1" applyFont="1" applyFill="1" applyBorder="1">
      <alignment/>
      <protection/>
    </xf>
    <xf numFmtId="0" fontId="2" fillId="0" borderId="9" xfId="23" applyFont="1" applyFill="1" applyBorder="1" applyAlignment="1">
      <alignment horizontal="center" vertical="center" wrapText="1"/>
      <protection/>
    </xf>
    <xf numFmtId="0" fontId="2" fillId="0" borderId="2" xfId="23" applyFont="1" applyFill="1" applyBorder="1" applyAlignment="1">
      <alignment horizontal="center" vertical="center" wrapText="1"/>
      <protection/>
    </xf>
    <xf numFmtId="0" fontId="2" fillId="0" borderId="10" xfId="23" applyFont="1" applyFill="1" applyBorder="1" applyAlignment="1">
      <alignment horizontal="center" vertical="center" wrapText="1"/>
      <protection/>
    </xf>
    <xf numFmtId="0" fontId="2" fillId="0" borderId="4" xfId="23" applyFont="1" applyFill="1" applyBorder="1" applyAlignment="1">
      <alignment horizontal="center" vertical="center" wrapText="1"/>
      <protection/>
    </xf>
    <xf numFmtId="0" fontId="3" fillId="0" borderId="7" xfId="23" applyFont="1" applyFill="1" applyBorder="1" applyAlignment="1">
      <alignment horizontal="center" vertical="center" wrapText="1"/>
      <protection/>
    </xf>
    <xf numFmtId="0" fontId="3" fillId="0" borderId="0" xfId="23" applyFont="1" applyFill="1" applyBorder="1" applyAlignment="1">
      <alignment horizontal="center" vertical="center" wrapText="1"/>
      <protection/>
    </xf>
    <xf numFmtId="192" fontId="7" fillId="0" borderId="7" xfId="23" applyNumberFormat="1" applyFont="1" applyFill="1" applyBorder="1">
      <alignment/>
      <protection/>
    </xf>
    <xf numFmtId="192" fontId="7" fillId="0" borderId="4" xfId="23" applyNumberFormat="1" applyFont="1" applyFill="1" applyBorder="1">
      <alignment/>
      <protection/>
    </xf>
    <xf numFmtId="192" fontId="7" fillId="0" borderId="0" xfId="23" applyNumberFormat="1" applyFont="1" applyFill="1" applyBorder="1">
      <alignment/>
      <protection/>
    </xf>
    <xf numFmtId="192" fontId="7" fillId="0" borderId="8" xfId="23" applyNumberFormat="1" applyFont="1" applyFill="1" applyBorder="1">
      <alignment/>
      <protection/>
    </xf>
    <xf numFmtId="0" fontId="12" fillId="0" borderId="7" xfId="23" applyFont="1" applyFill="1" applyBorder="1" applyAlignment="1">
      <alignment horizontal="center" vertical="center" wrapText="1"/>
      <protection/>
    </xf>
    <xf numFmtId="0" fontId="12" fillId="0" borderId="0" xfId="23" applyFont="1" applyFill="1" applyBorder="1" applyAlignment="1">
      <alignment horizontal="center" vertical="center" wrapText="1"/>
      <protection/>
    </xf>
    <xf numFmtId="0" fontId="2" fillId="0" borderId="6" xfId="23" applyFont="1" applyFill="1" applyBorder="1">
      <alignment/>
      <protection/>
    </xf>
    <xf numFmtId="192" fontId="3" fillId="0" borderId="11" xfId="23" applyNumberFormat="1" applyFont="1" applyFill="1" applyBorder="1">
      <alignment/>
      <protection/>
    </xf>
    <xf numFmtId="192" fontId="3" fillId="0" borderId="3" xfId="23" applyNumberFormat="1" applyFont="1" applyFill="1" applyBorder="1">
      <alignment/>
      <protection/>
    </xf>
    <xf numFmtId="192" fontId="3" fillId="0" borderId="5" xfId="23" applyNumberFormat="1" applyFont="1" applyFill="1" applyBorder="1">
      <alignment/>
      <protection/>
    </xf>
    <xf numFmtId="180" fontId="0" fillId="0" borderId="0" xfId="0" applyNumberFormat="1" applyFont="1" applyBorder="1" applyAlignment="1">
      <alignment/>
    </xf>
    <xf numFmtId="0" fontId="15" fillId="0" borderId="3" xfId="22" applyBorder="1">
      <alignment/>
      <protection/>
    </xf>
    <xf numFmtId="192" fontId="15" fillId="0" borderId="3" xfId="22" applyNumberFormat="1" applyBorder="1">
      <alignment/>
      <protection/>
    </xf>
    <xf numFmtId="192" fontId="15" fillId="0" borderId="6" xfId="22" applyNumberFormat="1" applyBorder="1">
      <alignment/>
      <protection/>
    </xf>
    <xf numFmtId="180" fontId="6" fillId="0" borderId="4" xfId="15" applyNumberFormat="1" applyFont="1" applyBorder="1" applyAlignment="1">
      <alignment/>
    </xf>
    <xf numFmtId="192" fontId="15" fillId="0" borderId="6" xfId="22" applyNumberFormat="1" applyFont="1" applyBorder="1">
      <alignment/>
      <protection/>
    </xf>
    <xf numFmtId="0" fontId="1" fillId="0" borderId="0" xfId="23" applyFont="1" applyFill="1">
      <alignment/>
      <protection/>
    </xf>
    <xf numFmtId="0" fontId="20" fillId="0" borderId="3" xfId="22" applyFont="1" applyBorder="1">
      <alignment/>
      <protection/>
    </xf>
    <xf numFmtId="0" fontId="18" fillId="0" borderId="3" xfId="22" applyFont="1" applyBorder="1">
      <alignment/>
      <protection/>
    </xf>
    <xf numFmtId="0" fontId="18" fillId="0" borderId="6" xfId="22" applyFont="1" applyBorder="1">
      <alignment/>
      <protection/>
    </xf>
    <xf numFmtId="192" fontId="3" fillId="0" borderId="7" xfId="23" applyNumberFormat="1" applyFont="1" applyFill="1" applyBorder="1">
      <alignment/>
      <protection/>
    </xf>
    <xf numFmtId="192" fontId="3" fillId="0" borderId="0" xfId="23" applyNumberFormat="1" applyFont="1" applyFill="1" applyBorder="1">
      <alignment/>
      <protection/>
    </xf>
    <xf numFmtId="192" fontId="3" fillId="0" borderId="8" xfId="23" applyNumberFormat="1" applyFont="1" applyFill="1" applyBorder="1">
      <alignment/>
      <protection/>
    </xf>
    <xf numFmtId="180" fontId="18" fillId="0" borderId="6" xfId="22" applyNumberFormat="1" applyFont="1" applyBorder="1">
      <alignment/>
      <protection/>
    </xf>
    <xf numFmtId="180" fontId="6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1"/>
    </xf>
    <xf numFmtId="0" fontId="2" fillId="0" borderId="0" xfId="23" applyFont="1" applyFill="1">
      <alignment/>
      <protection/>
    </xf>
    <xf numFmtId="0" fontId="7" fillId="0" borderId="4" xfId="23" applyFont="1" applyFill="1" applyBorder="1" applyAlignment="1">
      <alignment horizontal="left"/>
      <protection/>
    </xf>
    <xf numFmtId="0" fontId="6" fillId="0" borderId="4" xfId="0" applyFont="1" applyFill="1" applyBorder="1" applyAlignment="1">
      <alignment/>
    </xf>
    <xf numFmtId="180" fontId="6" fillId="0" borderId="0" xfId="15" applyNumberFormat="1" applyFont="1" applyBorder="1" applyAlignment="1">
      <alignment/>
    </xf>
    <xf numFmtId="180" fontId="6" fillId="0" borderId="8" xfId="15" applyNumberFormat="1" applyFont="1" applyBorder="1" applyAlignment="1">
      <alignment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 horizontal="left" indent="2"/>
    </xf>
    <xf numFmtId="0" fontId="2" fillId="0" borderId="6" xfId="22" applyFont="1" applyBorder="1">
      <alignment/>
      <protection/>
    </xf>
    <xf numFmtId="180" fontId="6" fillId="0" borderId="7" xfId="15" applyNumberFormat="1" applyFont="1" applyBorder="1" applyAlignment="1">
      <alignment/>
    </xf>
    <xf numFmtId="192" fontId="18" fillId="0" borderId="11" xfId="23" applyNumberFormat="1" applyFont="1" applyFill="1" applyBorder="1">
      <alignment/>
      <protection/>
    </xf>
    <xf numFmtId="192" fontId="2" fillId="0" borderId="7" xfId="23" applyNumberFormat="1" applyFont="1" applyFill="1" applyBorder="1" applyAlignment="1">
      <alignment horizontal="center" vertical="center" wrapText="1"/>
      <protection/>
    </xf>
    <xf numFmtId="4" fontId="15" fillId="0" borderId="0" xfId="22" applyNumberFormat="1" applyFont="1">
      <alignment/>
      <protection/>
    </xf>
    <xf numFmtId="180" fontId="0" fillId="0" borderId="3" xfId="0" applyNumberFormat="1" applyBorder="1" applyAlignment="1">
      <alignment/>
    </xf>
    <xf numFmtId="180" fontId="12" fillId="0" borderId="3" xfId="0" applyNumberFormat="1" applyFont="1" applyBorder="1" applyAlignment="1">
      <alignment/>
    </xf>
    <xf numFmtId="180" fontId="0" fillId="0" borderId="3" xfId="0" applyNumberFormat="1" applyFill="1" applyBorder="1" applyAlignment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/>
    </xf>
    <xf numFmtId="0" fontId="3" fillId="0" borderId="8" xfId="23" applyFont="1" applyFill="1" applyBorder="1" applyAlignment="1">
      <alignment horizontal="center" vertical="center" wrapText="1"/>
      <protection/>
    </xf>
    <xf numFmtId="0" fontId="12" fillId="0" borderId="8" xfId="23" applyFont="1" applyFill="1" applyBorder="1" applyAlignment="1">
      <alignment horizontal="center" vertical="center" wrapText="1"/>
      <protection/>
    </xf>
    <xf numFmtId="0" fontId="2" fillId="0" borderId="12" xfId="23" applyFont="1" applyFill="1" applyBorder="1" applyAlignment="1">
      <alignment horizontal="center" vertical="center" wrapText="1"/>
      <protection/>
    </xf>
    <xf numFmtId="192" fontId="15" fillId="0" borderId="5" xfId="22" applyNumberFormat="1" applyBorder="1">
      <alignment/>
      <protection/>
    </xf>
    <xf numFmtId="0" fontId="18" fillId="0" borderId="5" xfId="22" applyFont="1" applyBorder="1">
      <alignment/>
      <protection/>
    </xf>
    <xf numFmtId="0" fontId="21" fillId="0" borderId="0" xfId="22" applyFont="1" applyBorder="1">
      <alignment/>
      <protection/>
    </xf>
    <xf numFmtId="192" fontId="3" fillId="0" borderId="4" xfId="23" applyNumberFormat="1" applyFont="1" applyFill="1" applyBorder="1">
      <alignment/>
      <protection/>
    </xf>
    <xf numFmtId="0" fontId="1" fillId="0" borderId="0" xfId="0" applyFont="1" applyAlignment="1">
      <alignment horizontal="left"/>
    </xf>
    <xf numFmtId="0" fontId="4" fillId="0" borderId="1" xfId="23" applyFont="1" applyFill="1" applyBorder="1" applyAlignment="1">
      <alignment horizontal="left" vertical="top" wrapText="1"/>
      <protection/>
    </xf>
    <xf numFmtId="0" fontId="4" fillId="0" borderId="0" xfId="23" applyFont="1" applyFill="1" applyBorder="1" applyAlignment="1">
      <alignment horizontal="left" vertical="top" wrapText="1"/>
      <protection/>
    </xf>
  </cellXfs>
  <cellStyles count="12">
    <cellStyle name="Normal" xfId="0"/>
    <cellStyle name="En millone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NEXO PERFIL DEUDA PRIVADA" xfId="22"/>
    <cellStyle name="Normal_CUADRO ATRASOS Y PERFIL" xfId="23"/>
    <cellStyle name="Nulo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tabSelected="1" zoomScale="85" zoomScaleNormal="85" workbookViewId="0" topLeftCell="A1">
      <selection activeCell="A1" sqref="A1"/>
    </sheetView>
  </sheetViews>
  <sheetFormatPr defaultColWidth="11.00390625" defaultRowHeight="15.75"/>
  <cols>
    <col min="1" max="1" width="30.50390625" style="0" customWidth="1"/>
    <col min="2" max="19" width="9.00390625" style="0" customWidth="1"/>
    <col min="20" max="30" width="10.00390625" style="0" customWidth="1"/>
  </cols>
  <sheetData>
    <row r="1" ht="19.5" customHeight="1">
      <c r="A1" s="1" t="s">
        <v>33</v>
      </c>
    </row>
    <row r="2" spans="1:25" ht="19.5" customHeight="1">
      <c r="A2" s="2" t="s">
        <v>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>
      <c r="A3" s="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33" s="10" customFormat="1" ht="15">
      <c r="A4" s="8"/>
      <c r="B4" s="9">
        <v>37256</v>
      </c>
      <c r="C4" s="9">
        <v>37437</v>
      </c>
      <c r="D4" s="9">
        <v>37529</v>
      </c>
      <c r="E4" s="9">
        <v>37621</v>
      </c>
      <c r="F4" s="9">
        <v>37711</v>
      </c>
      <c r="G4" s="9">
        <v>37802</v>
      </c>
      <c r="H4" s="9">
        <v>37894</v>
      </c>
      <c r="I4" s="9">
        <v>37986</v>
      </c>
      <c r="J4" s="9">
        <v>38077</v>
      </c>
      <c r="K4" s="9">
        <v>38168</v>
      </c>
      <c r="L4" s="9">
        <v>38260</v>
      </c>
      <c r="M4" s="9">
        <v>38352</v>
      </c>
      <c r="N4" s="9">
        <v>38442</v>
      </c>
      <c r="O4" s="9">
        <v>38533</v>
      </c>
      <c r="P4" s="9">
        <v>38625</v>
      </c>
      <c r="Q4" s="9">
        <v>38717</v>
      </c>
      <c r="R4" s="9">
        <v>38807</v>
      </c>
      <c r="S4" s="9">
        <v>38898</v>
      </c>
      <c r="T4" s="9">
        <v>38990</v>
      </c>
      <c r="U4" s="9">
        <v>39082</v>
      </c>
      <c r="V4" s="9">
        <v>39172</v>
      </c>
      <c r="W4" s="9">
        <v>39263</v>
      </c>
      <c r="X4" s="9">
        <v>39355</v>
      </c>
      <c r="Y4" s="9">
        <v>39447</v>
      </c>
      <c r="Z4" s="9">
        <v>39538</v>
      </c>
      <c r="AA4" s="9">
        <v>39629</v>
      </c>
      <c r="AB4" s="9">
        <v>39721</v>
      </c>
      <c r="AC4" s="9">
        <v>39813</v>
      </c>
      <c r="AD4" s="9">
        <v>39903</v>
      </c>
      <c r="AE4" s="9" t="s">
        <v>80</v>
      </c>
      <c r="AF4" s="9">
        <v>40086</v>
      </c>
      <c r="AG4" s="148">
        <v>40178</v>
      </c>
    </row>
    <row r="5" spans="1:29" s="33" customFormat="1" ht="16.5">
      <c r="A5" s="34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</row>
    <row r="6" spans="1:33" s="33" customFormat="1" ht="16.5">
      <c r="A6" s="18" t="s">
        <v>0</v>
      </c>
      <c r="B6" s="112">
        <f>+B8+B10</f>
        <v>78869957090.7219</v>
      </c>
      <c r="C6" s="112">
        <f aca="true" t="shared" si="0" ref="C6:AG6">+C8+C10</f>
        <v>71510695397.2018</v>
      </c>
      <c r="D6" s="112">
        <f t="shared" si="0"/>
        <v>70038177523.1089</v>
      </c>
      <c r="E6" s="112">
        <f t="shared" si="0"/>
        <v>67207876189.26739</v>
      </c>
      <c r="F6" s="112">
        <f t="shared" si="0"/>
        <v>66907655201.27997</v>
      </c>
      <c r="G6" s="112">
        <f t="shared" si="0"/>
        <v>66698520087.21539</v>
      </c>
      <c r="H6" s="112">
        <f t="shared" si="0"/>
        <v>63989082048.9805</v>
      </c>
      <c r="I6" s="112">
        <f t="shared" si="0"/>
        <v>62106146779.56902</v>
      </c>
      <c r="J6" s="112">
        <f t="shared" si="0"/>
        <v>59934981022.48051</v>
      </c>
      <c r="K6" s="112">
        <f t="shared" si="0"/>
        <v>59021239963.69605</v>
      </c>
      <c r="L6" s="112">
        <f t="shared" si="0"/>
        <v>58126925004.602875</v>
      </c>
      <c r="M6" s="112">
        <f t="shared" si="0"/>
        <v>55580868494.28497</v>
      </c>
      <c r="N6" s="112">
        <f t="shared" si="0"/>
        <v>53150386879.97075</v>
      </c>
      <c r="O6" s="112">
        <f t="shared" si="0"/>
        <v>53562931062.61246</v>
      </c>
      <c r="P6" s="112">
        <f t="shared" si="0"/>
        <v>51270223775.19752</v>
      </c>
      <c r="Q6" s="112">
        <f t="shared" si="0"/>
        <v>48901064216.479645</v>
      </c>
      <c r="R6" s="112">
        <f t="shared" si="0"/>
        <v>49303218587.91195</v>
      </c>
      <c r="S6" s="112">
        <f t="shared" si="0"/>
        <v>49834028935.90227</v>
      </c>
      <c r="T6" s="112">
        <f t="shared" si="0"/>
        <v>49555299911.67183</v>
      </c>
      <c r="U6" s="112">
        <f t="shared" si="0"/>
        <v>49539111705.71485</v>
      </c>
      <c r="V6" s="112">
        <f t="shared" si="0"/>
        <v>49245302435.75209</v>
      </c>
      <c r="W6" s="112">
        <f t="shared" si="0"/>
        <v>52056805479.96673</v>
      </c>
      <c r="X6" s="112">
        <f t="shared" si="0"/>
        <v>53430922942.03739</v>
      </c>
      <c r="Y6" s="112">
        <f t="shared" si="0"/>
        <v>53525132946.86637</v>
      </c>
      <c r="Z6" s="112">
        <f t="shared" si="0"/>
        <v>56063592746.58608</v>
      </c>
      <c r="AA6" s="112">
        <f t="shared" si="0"/>
        <v>60439830083.80565</v>
      </c>
      <c r="AB6" s="112">
        <f t="shared" si="0"/>
        <v>61221752757.79387</v>
      </c>
      <c r="AC6" s="112">
        <f t="shared" si="0"/>
        <v>59031255277.31475</v>
      </c>
      <c r="AD6" s="112">
        <f t="shared" si="0"/>
        <v>56206053592.08061</v>
      </c>
      <c r="AE6" s="112">
        <f t="shared" si="0"/>
        <v>56515355209.62305</v>
      </c>
      <c r="AF6" s="112">
        <f t="shared" si="0"/>
        <v>55379170398.66703</v>
      </c>
      <c r="AG6" s="112">
        <f t="shared" si="0"/>
        <v>53189917790.39876</v>
      </c>
    </row>
    <row r="7" spans="1:32" s="33" customFormat="1" ht="16.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3" s="33" customFormat="1" ht="16.5">
      <c r="A8" s="35" t="s">
        <v>62</v>
      </c>
      <c r="B8" s="31">
        <v>62448551115.6319</v>
      </c>
      <c r="C8" s="31">
        <v>58446840328.6818</v>
      </c>
      <c r="D8" s="31">
        <v>57056487075.6889</v>
      </c>
      <c r="E8" s="31">
        <v>54570429421.775314</v>
      </c>
      <c r="F8" s="31">
        <v>54474442947.682915</v>
      </c>
      <c r="G8" s="31">
        <v>54402657413.872055</v>
      </c>
      <c r="H8" s="31">
        <v>52902239840.122894</v>
      </c>
      <c r="I8" s="31">
        <v>52480209878.38831</v>
      </c>
      <c r="J8" s="31">
        <v>51725816165.84841</v>
      </c>
      <c r="K8" s="31">
        <v>51273398997.48605</v>
      </c>
      <c r="L8" s="31">
        <v>50658340003.60728</v>
      </c>
      <c r="M8" s="31">
        <v>48700755910.938576</v>
      </c>
      <c r="N8" s="31">
        <v>47031989039.58075</v>
      </c>
      <c r="O8" s="31">
        <v>47748519877.73246</v>
      </c>
      <c r="P8" s="31">
        <v>45607693582.95752</v>
      </c>
      <c r="Q8" s="31">
        <v>43760686240.23965</v>
      </c>
      <c r="R8" s="31">
        <v>44032415191.04195</v>
      </c>
      <c r="S8" s="31">
        <v>44605690778.2348</v>
      </c>
      <c r="T8" s="31">
        <v>44475379270.37137</v>
      </c>
      <c r="U8" s="31">
        <v>44410513275.10346</v>
      </c>
      <c r="V8" s="31">
        <v>44400678453.86122</v>
      </c>
      <c r="W8" s="31">
        <v>46872572409.70453</v>
      </c>
      <c r="X8" s="31">
        <v>47939191954.14675</v>
      </c>
      <c r="Y8" s="31">
        <v>47757004075.594734</v>
      </c>
      <c r="Z8" s="31">
        <v>50126295492.18858</v>
      </c>
      <c r="AA8" s="31">
        <v>54137609277.71935</v>
      </c>
      <c r="AB8" s="31">
        <v>55345228959.49595</v>
      </c>
      <c r="AC8" s="31">
        <v>53897151684.19884</v>
      </c>
      <c r="AD8" s="31">
        <v>51833276088.42966</v>
      </c>
      <c r="AE8" s="31">
        <v>52361188011.288</v>
      </c>
      <c r="AF8" s="31">
        <v>51537158197.36489</v>
      </c>
      <c r="AG8" s="31">
        <v>49749534872.52128</v>
      </c>
    </row>
    <row r="9" spans="1:33" s="33" customFormat="1" ht="17.2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112"/>
    </row>
    <row r="10" spans="1:33" s="33" customFormat="1" ht="16.5">
      <c r="A10" s="35" t="s">
        <v>63</v>
      </c>
      <c r="B10" s="31">
        <v>16421405975.09</v>
      </c>
      <c r="C10" s="31">
        <v>13063855068.52</v>
      </c>
      <c r="D10" s="31">
        <v>12981690447.42</v>
      </c>
      <c r="E10" s="31">
        <v>12637446767.492075</v>
      </c>
      <c r="F10" s="31">
        <v>12433212253.597055</v>
      </c>
      <c r="G10" s="31">
        <v>12295862673.34334</v>
      </c>
      <c r="H10" s="31">
        <v>11086842208.857601</v>
      </c>
      <c r="I10" s="31">
        <v>9625936901.18071</v>
      </c>
      <c r="J10" s="31">
        <v>8209164856.632095</v>
      </c>
      <c r="K10" s="31">
        <v>7747840966.209999</v>
      </c>
      <c r="L10" s="31">
        <v>7468585000.9956</v>
      </c>
      <c r="M10" s="31">
        <v>6880112583.3464</v>
      </c>
      <c r="N10" s="31">
        <v>6118397840.389999</v>
      </c>
      <c r="O10" s="31">
        <v>5814411184.88</v>
      </c>
      <c r="P10" s="31">
        <v>5662530192.24</v>
      </c>
      <c r="Q10" s="31">
        <v>5140377976.24</v>
      </c>
      <c r="R10" s="31">
        <v>5270803396.87</v>
      </c>
      <c r="S10" s="31">
        <v>5228338157.667468</v>
      </c>
      <c r="T10" s="31">
        <v>5079920641.300458</v>
      </c>
      <c r="U10" s="31">
        <v>5128598430.611392</v>
      </c>
      <c r="V10" s="31">
        <v>4844623981.89087</v>
      </c>
      <c r="W10" s="31">
        <v>5184233070.262199</v>
      </c>
      <c r="X10" s="31">
        <v>5491730987.89064</v>
      </c>
      <c r="Y10" s="31">
        <v>5768128871.27164</v>
      </c>
      <c r="Z10" s="31">
        <v>5937297254.3975</v>
      </c>
      <c r="AA10" s="31">
        <v>6302220806.0863</v>
      </c>
      <c r="AB10" s="31">
        <v>5876523798.29792</v>
      </c>
      <c r="AC10" s="31">
        <v>5134103593.115915</v>
      </c>
      <c r="AD10" s="31">
        <v>4372777503.650957</v>
      </c>
      <c r="AE10" s="31">
        <v>4154167198.335044</v>
      </c>
      <c r="AF10" s="31">
        <v>3842012201.302142</v>
      </c>
      <c r="AG10" s="31">
        <v>3440382917.8774796</v>
      </c>
    </row>
    <row r="11" s="33" customFormat="1" ht="9.75" customHeight="1"/>
    <row r="12" spans="1:33" s="33" customFormat="1" ht="16.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ht="15.75">
      <c r="A13" s="10" t="s">
        <v>1</v>
      </c>
    </row>
    <row r="14" ht="15.75">
      <c r="A14" s="10" t="s">
        <v>2</v>
      </c>
    </row>
    <row r="16" spans="2:32" ht="15.75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</row>
    <row r="17" spans="2:30" ht="15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32" ht="15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2:30" ht="15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5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</sheetData>
  <printOptions/>
  <pageMargins left="0.1968503937007874" right="0.75" top="0.7874015748031497" bottom="1" header="0" footer="0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8"/>
  <sheetViews>
    <sheetView zoomScale="85" zoomScaleNormal="85" workbookViewId="0" topLeftCell="A1">
      <selection activeCell="B8" sqref="B8"/>
    </sheetView>
  </sheetViews>
  <sheetFormatPr defaultColWidth="10.00390625" defaultRowHeight="15.75"/>
  <cols>
    <col min="1" max="1" width="34.375" style="51" customWidth="1"/>
    <col min="2" max="2" width="13.625" style="51" customWidth="1"/>
    <col min="3" max="16384" width="10.00390625" style="51" customWidth="1"/>
  </cols>
  <sheetData>
    <row r="1" spans="1:17" ht="19.5" customHeight="1">
      <c r="A1" s="118" t="s">
        <v>86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0"/>
      <c r="O1" s="50"/>
      <c r="P1" s="50"/>
      <c r="Q1" s="50"/>
    </row>
    <row r="2" spans="1:17" ht="19.5" customHeight="1">
      <c r="A2" s="131" t="s">
        <v>84</v>
      </c>
      <c r="B2" s="5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25">
      <c r="A3" s="52"/>
      <c r="B3" s="52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3" customFormat="1" ht="42.75" customHeight="1">
      <c r="A4" s="96"/>
      <c r="B4" s="96" t="s">
        <v>74</v>
      </c>
      <c r="C4" s="96" t="s">
        <v>75</v>
      </c>
      <c r="D4" s="96" t="s">
        <v>76</v>
      </c>
      <c r="E4" s="151" t="s">
        <v>79</v>
      </c>
      <c r="F4" s="97" t="s">
        <v>81</v>
      </c>
      <c r="G4" s="97" t="s">
        <v>82</v>
      </c>
      <c r="H4" s="97" t="s">
        <v>83</v>
      </c>
      <c r="I4" s="97">
        <v>2011</v>
      </c>
      <c r="J4" s="97">
        <v>2012</v>
      </c>
      <c r="K4" s="97">
        <v>2013</v>
      </c>
      <c r="L4" s="97">
        <v>2014</v>
      </c>
      <c r="M4" s="98" t="s">
        <v>77</v>
      </c>
      <c r="N4" s="63"/>
      <c r="O4" s="63"/>
      <c r="P4" s="63"/>
      <c r="Q4" s="63"/>
    </row>
    <row r="5" spans="1:17" s="53" customFormat="1" ht="16.5" customHeight="1">
      <c r="A5" s="63"/>
      <c r="B5" s="81"/>
      <c r="C5" s="81"/>
      <c r="D5" s="81"/>
      <c r="E5" s="54"/>
      <c r="F5" s="63"/>
      <c r="G5" s="63"/>
      <c r="H5" s="63"/>
      <c r="I5" s="63"/>
      <c r="J5" s="63"/>
      <c r="K5" s="63"/>
      <c r="L5" s="63"/>
      <c r="M5" s="82"/>
      <c r="N5" s="63"/>
      <c r="O5" s="63"/>
      <c r="P5" s="63"/>
      <c r="Q5" s="63"/>
    </row>
    <row r="6" spans="1:17" s="56" customFormat="1" ht="16.5">
      <c r="A6" s="85" t="s">
        <v>3</v>
      </c>
      <c r="B6" s="86">
        <f aca="true" t="shared" si="0" ref="B6:M6">SUM(B9:B15)</f>
        <v>49749534872.52125</v>
      </c>
      <c r="C6" s="86">
        <f t="shared" si="0"/>
        <v>13060901415.3414</v>
      </c>
      <c r="D6" s="86">
        <f t="shared" si="0"/>
        <v>480774839.43556</v>
      </c>
      <c r="E6" s="86">
        <f t="shared" si="0"/>
        <v>8768690084.36109</v>
      </c>
      <c r="F6" s="87">
        <f t="shared" si="0"/>
        <v>4051815826.3045797</v>
      </c>
      <c r="G6" s="87">
        <f t="shared" si="0"/>
        <v>2669574376.8906503</v>
      </c>
      <c r="H6" s="87">
        <f t="shared" si="0"/>
        <v>4194332149.6086802</v>
      </c>
      <c r="I6" s="87">
        <f t="shared" si="0"/>
        <v>4268274221.93423</v>
      </c>
      <c r="J6" s="87">
        <f t="shared" si="0"/>
        <v>3598515015.5352893</v>
      </c>
      <c r="K6" s="87">
        <f t="shared" si="0"/>
        <v>2731334916.62745</v>
      </c>
      <c r="L6" s="87">
        <f t="shared" si="0"/>
        <v>1387075673.69358</v>
      </c>
      <c r="M6" s="88">
        <f t="shared" si="0"/>
        <v>4537467621.17608</v>
      </c>
      <c r="N6" s="57"/>
      <c r="O6" s="57"/>
      <c r="P6" s="57"/>
      <c r="Q6" s="57"/>
    </row>
    <row r="7" spans="1:17" s="53" customFormat="1" ht="16.5" customHeight="1">
      <c r="A7" s="63"/>
      <c r="B7" s="141"/>
      <c r="C7" s="89"/>
      <c r="D7" s="89"/>
      <c r="E7" s="99"/>
      <c r="F7" s="90"/>
      <c r="G7" s="90"/>
      <c r="H7" s="90"/>
      <c r="I7" s="90"/>
      <c r="J7" s="90"/>
      <c r="K7" s="90"/>
      <c r="L7" s="90"/>
      <c r="M7" s="91"/>
      <c r="N7" s="57"/>
      <c r="O7" s="63"/>
      <c r="P7" s="63"/>
      <c r="Q7" s="63"/>
    </row>
    <row r="8" spans="1:18" s="56" customFormat="1" ht="16.5" customHeight="1">
      <c r="A8" s="23" t="s">
        <v>5</v>
      </c>
      <c r="B8" s="92">
        <v>27199152969.591343</v>
      </c>
      <c r="C8" s="92">
        <v>5430140806.09218</v>
      </c>
      <c r="D8" s="92">
        <v>428899851.28115</v>
      </c>
      <c r="E8" s="93">
        <v>1279710882.7064002</v>
      </c>
      <c r="F8" s="94">
        <v>1424303364.53964</v>
      </c>
      <c r="G8" s="94">
        <v>1973398473.4236903</v>
      </c>
      <c r="H8" s="94">
        <v>2709051045.71108</v>
      </c>
      <c r="I8" s="94">
        <v>3136599054.4346</v>
      </c>
      <c r="J8" s="94">
        <v>2880084056.1715794</v>
      </c>
      <c r="K8" s="94">
        <v>2472239163.31532</v>
      </c>
      <c r="L8" s="94">
        <v>1232071859.67552</v>
      </c>
      <c r="M8" s="95">
        <v>4336701557.254479</v>
      </c>
      <c r="N8" s="57"/>
      <c r="O8" s="57"/>
      <c r="P8" s="57"/>
      <c r="Q8" s="57"/>
      <c r="R8" s="64"/>
    </row>
    <row r="9" spans="1:18" s="56" customFormat="1" ht="16.5" customHeight="1">
      <c r="A9" s="129" t="s">
        <v>6</v>
      </c>
      <c r="B9" s="92">
        <v>6526088422.162841</v>
      </c>
      <c r="C9" s="92">
        <v>430986245.8147</v>
      </c>
      <c r="D9" s="92">
        <v>89733680.9601</v>
      </c>
      <c r="E9" s="93">
        <v>43515155.9276</v>
      </c>
      <c r="F9" s="94">
        <v>110082204.94812</v>
      </c>
      <c r="G9" s="94">
        <v>387022861</v>
      </c>
      <c r="H9" s="94">
        <v>517709505.94812</v>
      </c>
      <c r="I9" s="94">
        <v>678287539.69624</v>
      </c>
      <c r="J9" s="94">
        <v>928881958.8431199</v>
      </c>
      <c r="K9" s="94">
        <v>667035387.995</v>
      </c>
      <c r="L9" s="94">
        <v>509429836.38</v>
      </c>
      <c r="M9" s="95">
        <v>2163392575.8276</v>
      </c>
      <c r="N9" s="57"/>
      <c r="O9" s="57"/>
      <c r="P9" s="57"/>
      <c r="Q9" s="57"/>
      <c r="R9" s="64"/>
    </row>
    <row r="10" spans="1:18" s="56" customFormat="1" ht="16.5" customHeight="1">
      <c r="A10" s="129" t="s">
        <v>45</v>
      </c>
      <c r="B10" s="92">
        <v>17778596782.3425</v>
      </c>
      <c r="C10" s="92">
        <v>4041157081.63249</v>
      </c>
      <c r="D10" s="92">
        <v>320552839.53151</v>
      </c>
      <c r="E10" s="93">
        <v>780011629.06551</v>
      </c>
      <c r="F10" s="94">
        <v>972278240.50076</v>
      </c>
      <c r="G10" s="94">
        <v>1015663275.77468</v>
      </c>
      <c r="H10" s="94">
        <v>1571787297.4955</v>
      </c>
      <c r="I10" s="94">
        <v>2443334236.38092</v>
      </c>
      <c r="J10" s="94">
        <v>1949748264.5237598</v>
      </c>
      <c r="K10" s="94">
        <v>1803843942.3203201</v>
      </c>
      <c r="L10" s="94">
        <v>721047478.29552</v>
      </c>
      <c r="M10" s="95">
        <v>2159113482.0516596</v>
      </c>
      <c r="N10" s="57"/>
      <c r="O10" s="57"/>
      <c r="P10" s="57"/>
      <c r="Q10" s="57"/>
      <c r="R10" s="64"/>
    </row>
    <row r="11" spans="1:18" s="56" customFormat="1" ht="16.5" customHeight="1">
      <c r="A11" s="129" t="s">
        <v>7</v>
      </c>
      <c r="B11" s="92">
        <v>2894467765.0860023</v>
      </c>
      <c r="C11" s="92">
        <v>853997478.64499</v>
      </c>
      <c r="D11" s="92">
        <v>18613330.78954</v>
      </c>
      <c r="E11" s="93">
        <v>456184097.71329004</v>
      </c>
      <c r="F11" s="94">
        <v>341942919.09076</v>
      </c>
      <c r="G11" s="94">
        <v>570712336.6490101</v>
      </c>
      <c r="H11" s="94">
        <v>619554242.26746</v>
      </c>
      <c r="I11" s="94">
        <v>14977278.35744</v>
      </c>
      <c r="J11" s="94">
        <v>1453832.8047</v>
      </c>
      <c r="K11" s="94">
        <v>1359833</v>
      </c>
      <c r="L11" s="94">
        <v>1594545</v>
      </c>
      <c r="M11" s="95">
        <v>14195499.37522</v>
      </c>
      <c r="N11" s="57"/>
      <c r="O11" s="57"/>
      <c r="P11" s="57"/>
      <c r="Q11" s="57"/>
      <c r="R11" s="64"/>
    </row>
    <row r="12" spans="1:18" s="56" customFormat="1" ht="16.5" customHeight="1">
      <c r="A12" s="23" t="s">
        <v>8</v>
      </c>
      <c r="B12" s="92">
        <v>4753648882.462</v>
      </c>
      <c r="C12" s="92">
        <v>843667241.233219</v>
      </c>
      <c r="D12" s="92">
        <v>841982</v>
      </c>
      <c r="E12" s="93">
        <v>1457794565.95123</v>
      </c>
      <c r="F12" s="94">
        <v>1075156011.932</v>
      </c>
      <c r="G12" s="94">
        <v>223443471.8215</v>
      </c>
      <c r="H12" s="94">
        <v>587633262.3283</v>
      </c>
      <c r="I12" s="94">
        <v>324864434.159</v>
      </c>
      <c r="J12" s="94">
        <v>71410257</v>
      </c>
      <c r="K12" s="94">
        <v>102734023</v>
      </c>
      <c r="L12" s="94">
        <v>41526400</v>
      </c>
      <c r="M12" s="95">
        <v>24092315</v>
      </c>
      <c r="N12" s="57"/>
      <c r="O12" s="57"/>
      <c r="P12" s="57"/>
      <c r="Q12" s="57"/>
      <c r="R12" s="64"/>
    </row>
    <row r="13" spans="1:18" s="56" customFormat="1" ht="16.5" customHeight="1">
      <c r="A13" s="23" t="s">
        <v>9</v>
      </c>
      <c r="B13" s="92">
        <v>14427246685.109798</v>
      </c>
      <c r="C13" s="92">
        <v>4820708907.09827</v>
      </c>
      <c r="D13" s="92">
        <v>43825822.11983</v>
      </c>
      <c r="E13" s="93">
        <v>5267250106.96741</v>
      </c>
      <c r="F13" s="94">
        <v>1327481109.76698</v>
      </c>
      <c r="G13" s="94">
        <v>447891760.22482</v>
      </c>
      <c r="H13" s="94">
        <v>747614964.31725</v>
      </c>
      <c r="I13" s="94">
        <v>757477397.3910902</v>
      </c>
      <c r="J13" s="94">
        <v>619108003.2503899</v>
      </c>
      <c r="K13" s="94">
        <v>150512041.95691</v>
      </c>
      <c r="L13" s="94">
        <v>108302481.2432</v>
      </c>
      <c r="M13" s="95">
        <v>136576412.1169</v>
      </c>
      <c r="N13" s="57"/>
      <c r="O13" s="57"/>
      <c r="P13" s="57"/>
      <c r="Q13" s="57"/>
      <c r="R13" s="64"/>
    </row>
    <row r="14" spans="1:18" s="56" customFormat="1" ht="16.5" customHeight="1">
      <c r="A14" s="23" t="s">
        <v>10</v>
      </c>
      <c r="B14" s="92">
        <v>3369486335.3581004</v>
      </c>
      <c r="C14" s="92">
        <v>2070384460.91773</v>
      </c>
      <c r="D14" s="92">
        <v>7207184.03458</v>
      </c>
      <c r="E14" s="93">
        <v>763934528.73605</v>
      </c>
      <c r="F14" s="94">
        <v>224875340.06596</v>
      </c>
      <c r="G14" s="94">
        <v>24840671.42064</v>
      </c>
      <c r="H14" s="94">
        <v>150032877.25205</v>
      </c>
      <c r="I14" s="94">
        <v>49333335.949540004</v>
      </c>
      <c r="J14" s="94">
        <v>27912699.11332</v>
      </c>
      <c r="K14" s="94">
        <v>5849688.355219999</v>
      </c>
      <c r="L14" s="94">
        <v>5174932.77486</v>
      </c>
      <c r="M14" s="95">
        <v>40097336.80470001</v>
      </c>
      <c r="N14" s="57"/>
      <c r="O14" s="57"/>
      <c r="P14" s="57"/>
      <c r="Q14" s="57"/>
      <c r="R14" s="64"/>
    </row>
    <row r="15" spans="1:17" s="56" customFormat="1" ht="16.5" customHeight="1">
      <c r="A15" s="83"/>
      <c r="B15" s="84"/>
      <c r="C15" s="65"/>
      <c r="D15" s="65"/>
      <c r="E15" s="65"/>
      <c r="F15" s="58"/>
      <c r="G15" s="58"/>
      <c r="H15" s="58"/>
      <c r="I15" s="58"/>
      <c r="J15" s="58"/>
      <c r="K15" s="58"/>
      <c r="L15" s="58"/>
      <c r="M15" s="59"/>
      <c r="N15" s="57"/>
      <c r="O15" s="57"/>
      <c r="P15" s="57"/>
      <c r="Q15" s="57"/>
    </row>
    <row r="16" spans="1:17" ht="15">
      <c r="A16" s="157" t="s">
        <v>78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67"/>
      <c r="O16" s="67"/>
      <c r="P16" s="66"/>
      <c r="Q16" s="66"/>
    </row>
    <row r="17" spans="2:106" ht="12.75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7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I17" s="68"/>
      <c r="CJ17" s="68"/>
      <c r="CK17" s="68"/>
      <c r="CL17" s="68"/>
      <c r="CQ17" s="68"/>
      <c r="CR17" s="68"/>
      <c r="CV17" s="68"/>
      <c r="CW17" s="68"/>
      <c r="CY17" s="68"/>
      <c r="CZ17" s="68"/>
      <c r="DA17" s="68"/>
      <c r="DB17" s="68"/>
    </row>
    <row r="18" spans="2:75" ht="15.75">
      <c r="B18" s="6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9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U18" s="68"/>
      <c r="AW18" s="68"/>
      <c r="BW18" s="68"/>
    </row>
  </sheetData>
  <mergeCells count="1">
    <mergeCell ref="A16:M16"/>
  </mergeCells>
  <printOptions/>
  <pageMargins left="0.75" right="0.75" top="1" bottom="1" header="0" footer="0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8"/>
  <sheetViews>
    <sheetView zoomScale="85" zoomScaleNormal="85" workbookViewId="0" topLeftCell="A1">
      <selection activeCell="A1" sqref="A1"/>
    </sheetView>
  </sheetViews>
  <sheetFormatPr defaultColWidth="10.00390625" defaultRowHeight="15.75"/>
  <cols>
    <col min="1" max="1" width="34.375" style="51" customWidth="1"/>
    <col min="2" max="2" width="13.625" style="51" customWidth="1"/>
    <col min="3" max="16384" width="10.00390625" style="51" customWidth="1"/>
  </cols>
  <sheetData>
    <row r="1" spans="1:17" ht="19.5" customHeight="1">
      <c r="A1" s="118" t="s">
        <v>89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0"/>
      <c r="O1" s="50"/>
      <c r="P1" s="50"/>
      <c r="Q1" s="50"/>
    </row>
    <row r="2" spans="1:17" ht="19.5" customHeight="1">
      <c r="A2" s="131" t="s">
        <v>84</v>
      </c>
      <c r="B2" s="5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25">
      <c r="A3" s="52"/>
      <c r="B3" s="52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3" customFormat="1" ht="42.75" customHeight="1">
      <c r="A4" s="96"/>
      <c r="B4" s="96" t="s">
        <v>74</v>
      </c>
      <c r="C4" s="96" t="s">
        <v>75</v>
      </c>
      <c r="D4" s="96" t="s">
        <v>76</v>
      </c>
      <c r="E4" s="151" t="s">
        <v>79</v>
      </c>
      <c r="F4" s="97" t="s">
        <v>81</v>
      </c>
      <c r="G4" s="97" t="s">
        <v>82</v>
      </c>
      <c r="H4" s="97" t="s">
        <v>83</v>
      </c>
      <c r="I4" s="97">
        <v>2011</v>
      </c>
      <c r="J4" s="97">
        <v>2012</v>
      </c>
      <c r="K4" s="97">
        <v>2013</v>
      </c>
      <c r="L4" s="97">
        <v>2014</v>
      </c>
      <c r="M4" s="98" t="s">
        <v>77</v>
      </c>
      <c r="N4" s="63"/>
      <c r="O4" s="63"/>
      <c r="P4" s="63"/>
      <c r="Q4" s="63"/>
    </row>
    <row r="5" spans="1:17" s="53" customFormat="1" ht="16.5" customHeight="1">
      <c r="A5" s="63"/>
      <c r="B5" s="81"/>
      <c r="C5" s="81"/>
      <c r="D5" s="81"/>
      <c r="E5" s="54"/>
      <c r="F5" s="63"/>
      <c r="G5" s="63"/>
      <c r="H5" s="63"/>
      <c r="I5" s="63"/>
      <c r="J5" s="63"/>
      <c r="K5" s="63"/>
      <c r="L5" s="63"/>
      <c r="M5" s="82"/>
      <c r="N5" s="63"/>
      <c r="O5" s="63"/>
      <c r="P5" s="63"/>
      <c r="Q5" s="63"/>
    </row>
    <row r="6" spans="1:17" s="56" customFormat="1" ht="16.5">
      <c r="A6" s="85" t="s">
        <v>3</v>
      </c>
      <c r="B6" s="86">
        <f aca="true" t="shared" si="0" ref="B6:M6">SUM(B8:B15)</f>
        <v>49749534872.52125</v>
      </c>
      <c r="C6" s="86">
        <f t="shared" si="0"/>
        <v>13061016689.419052</v>
      </c>
      <c r="D6" s="86">
        <f t="shared" si="0"/>
        <v>480817715.43556</v>
      </c>
      <c r="E6" s="86">
        <f t="shared" si="0"/>
        <v>8768690084.3611</v>
      </c>
      <c r="F6" s="87">
        <f t="shared" si="0"/>
        <v>4051815826.3045807</v>
      </c>
      <c r="G6" s="87">
        <f t="shared" si="0"/>
        <v>2669574376.89065</v>
      </c>
      <c r="H6" s="87">
        <f t="shared" si="0"/>
        <v>4194332149.60868</v>
      </c>
      <c r="I6" s="87">
        <f t="shared" si="0"/>
        <v>4268274221.9342303</v>
      </c>
      <c r="J6" s="87">
        <f t="shared" si="0"/>
        <v>3598515015.53529</v>
      </c>
      <c r="K6" s="87">
        <f t="shared" si="0"/>
        <v>2731334916.6274495</v>
      </c>
      <c r="L6" s="87">
        <f t="shared" si="0"/>
        <v>1387075673.69358</v>
      </c>
      <c r="M6" s="88">
        <f t="shared" si="0"/>
        <v>4537467621.17608</v>
      </c>
      <c r="N6" s="57"/>
      <c r="O6" s="57"/>
      <c r="P6" s="57"/>
      <c r="Q6" s="57"/>
    </row>
    <row r="7" spans="1:17" s="53" customFormat="1" ht="16.5" customHeight="1">
      <c r="A7" s="63"/>
      <c r="B7" s="89"/>
      <c r="C7" s="89"/>
      <c r="D7" s="89"/>
      <c r="E7" s="99"/>
      <c r="F7" s="90"/>
      <c r="G7" s="90"/>
      <c r="H7" s="90"/>
      <c r="I7" s="90"/>
      <c r="J7" s="90"/>
      <c r="K7" s="90"/>
      <c r="L7" s="90"/>
      <c r="M7" s="91"/>
      <c r="N7" s="57"/>
      <c r="O7" s="63"/>
      <c r="P7" s="63"/>
      <c r="Q7" s="63"/>
    </row>
    <row r="8" spans="1:18" s="56" customFormat="1" ht="16.5" customHeight="1">
      <c r="A8" s="23" t="s">
        <v>11</v>
      </c>
      <c r="B8" s="92">
        <v>19747043424.858803</v>
      </c>
      <c r="C8" s="92">
        <v>6143789814.321113</v>
      </c>
      <c r="D8" s="92">
        <v>173551556.13968</v>
      </c>
      <c r="E8" s="93">
        <v>4423079269.71983</v>
      </c>
      <c r="F8" s="94">
        <v>1730562723.33912</v>
      </c>
      <c r="G8" s="94">
        <v>1398388816.41271</v>
      </c>
      <c r="H8" s="94">
        <v>2132855041.98113</v>
      </c>
      <c r="I8" s="94">
        <v>887310473.64916</v>
      </c>
      <c r="J8" s="94">
        <v>551462123.47094</v>
      </c>
      <c r="K8" s="94">
        <v>919743288.26418</v>
      </c>
      <c r="L8" s="94">
        <v>179682099.37338</v>
      </c>
      <c r="M8" s="95">
        <v>1207595563.1543598</v>
      </c>
      <c r="N8" s="57"/>
      <c r="O8" s="57"/>
      <c r="P8" s="57"/>
      <c r="Q8" s="57"/>
      <c r="R8" s="64"/>
    </row>
    <row r="9" spans="1:18" s="56" customFormat="1" ht="16.5" customHeight="1">
      <c r="A9" s="23" t="s">
        <v>12</v>
      </c>
      <c r="B9" s="92">
        <v>7967977013.922</v>
      </c>
      <c r="C9" s="92">
        <v>1482061616.8043494</v>
      </c>
      <c r="D9" s="92">
        <v>92692866.30887</v>
      </c>
      <c r="E9" s="93">
        <v>994880361.4462</v>
      </c>
      <c r="F9" s="94">
        <v>976097155.74754</v>
      </c>
      <c r="G9" s="94">
        <v>368362985.40704</v>
      </c>
      <c r="H9" s="94">
        <v>707956412.9438</v>
      </c>
      <c r="I9" s="94">
        <v>1456020392.68102</v>
      </c>
      <c r="J9" s="94">
        <v>886071698.89368</v>
      </c>
      <c r="K9" s="94">
        <v>474893379.7308401</v>
      </c>
      <c r="L9" s="94">
        <v>183605351.8109</v>
      </c>
      <c r="M9" s="95">
        <v>344394428.7635</v>
      </c>
      <c r="N9" s="57"/>
      <c r="O9" s="57"/>
      <c r="P9" s="57"/>
      <c r="Q9" s="57"/>
      <c r="R9" s="64"/>
    </row>
    <row r="10" spans="1:18" s="56" customFormat="1" ht="16.5" customHeight="1">
      <c r="A10" s="23" t="s">
        <v>13</v>
      </c>
      <c r="B10" s="92">
        <v>6225721454.05204</v>
      </c>
      <c r="C10" s="92">
        <v>160560056.92204952</v>
      </c>
      <c r="D10" s="92">
        <v>89582619.9601</v>
      </c>
      <c r="E10" s="93">
        <v>40870343</v>
      </c>
      <c r="F10" s="94">
        <v>110082204.94812</v>
      </c>
      <c r="G10" s="94">
        <v>387022861</v>
      </c>
      <c r="H10" s="94">
        <v>517709505.94812</v>
      </c>
      <c r="I10" s="94">
        <v>676078771.69624</v>
      </c>
      <c r="J10" s="94">
        <v>905791719.8431199</v>
      </c>
      <c r="K10" s="94">
        <v>665894992.995</v>
      </c>
      <c r="L10" s="94">
        <v>508181264.38</v>
      </c>
      <c r="M10" s="95">
        <v>2163392575.8276</v>
      </c>
      <c r="N10" s="57"/>
      <c r="O10" s="57"/>
      <c r="P10" s="57"/>
      <c r="Q10" s="57"/>
      <c r="R10" s="64"/>
    </row>
    <row r="11" spans="1:18" s="56" customFormat="1" ht="16.5" customHeight="1">
      <c r="A11" s="23" t="s">
        <v>14</v>
      </c>
      <c r="B11" s="92">
        <v>9416238002.5124</v>
      </c>
      <c r="C11" s="92">
        <v>3349611945.819632</v>
      </c>
      <c r="D11" s="92">
        <v>32413624.34241</v>
      </c>
      <c r="E11" s="93">
        <v>2917576034.2644</v>
      </c>
      <c r="F11" s="94">
        <v>798990893.869951</v>
      </c>
      <c r="G11" s="94">
        <v>282251167.05702</v>
      </c>
      <c r="H11" s="94">
        <v>430195801.12905</v>
      </c>
      <c r="I11" s="94">
        <v>582029162.86817</v>
      </c>
      <c r="J11" s="94">
        <v>566590846.16365</v>
      </c>
      <c r="K11" s="94">
        <v>107107504.63500999</v>
      </c>
      <c r="L11" s="94">
        <v>194936346.4575</v>
      </c>
      <c r="M11" s="95">
        <v>154207778.15642</v>
      </c>
      <c r="N11" s="57"/>
      <c r="O11" s="57"/>
      <c r="P11" s="57"/>
      <c r="Q11" s="57"/>
      <c r="R11" s="64"/>
    </row>
    <row r="12" spans="1:18" s="56" customFormat="1" ht="16.5" customHeight="1">
      <c r="A12" s="23" t="s">
        <v>15</v>
      </c>
      <c r="B12" s="92">
        <v>2407401284.19</v>
      </c>
      <c r="C12" s="92">
        <v>427915239.10329014</v>
      </c>
      <c r="D12" s="92">
        <v>29515739</v>
      </c>
      <c r="E12" s="93">
        <v>52719067</v>
      </c>
      <c r="F12" s="94">
        <v>91534422</v>
      </c>
      <c r="G12" s="94">
        <v>71948188</v>
      </c>
      <c r="H12" s="94">
        <v>121299970</v>
      </c>
      <c r="I12" s="94">
        <v>393158821.16779995</v>
      </c>
      <c r="J12" s="94">
        <v>374920929.3356</v>
      </c>
      <c r="K12" s="94">
        <v>354484652.1678</v>
      </c>
      <c r="L12" s="94">
        <v>200302438</v>
      </c>
      <c r="M12" s="95">
        <v>289746498</v>
      </c>
      <c r="N12" s="57"/>
      <c r="O12" s="57"/>
      <c r="P12" s="57"/>
      <c r="Q12" s="57"/>
      <c r="R12" s="64"/>
    </row>
    <row r="13" spans="1:18" s="56" customFormat="1" ht="16.5" customHeight="1">
      <c r="A13" s="23" t="s">
        <v>16</v>
      </c>
      <c r="B13" s="92">
        <v>1451472249.852</v>
      </c>
      <c r="C13" s="92">
        <v>633676337.34387</v>
      </c>
      <c r="D13" s="92">
        <v>490070</v>
      </c>
      <c r="E13" s="93">
        <v>178853612.77063</v>
      </c>
      <c r="F13" s="94">
        <v>246604019.20174</v>
      </c>
      <c r="G13" s="94">
        <v>81434761.9848</v>
      </c>
      <c r="H13" s="94">
        <v>218292637.6803</v>
      </c>
      <c r="I13" s="94">
        <v>69967248.059</v>
      </c>
      <c r="J13" s="94">
        <v>15659594</v>
      </c>
      <c r="K13" s="94">
        <v>862165</v>
      </c>
      <c r="L13" s="94">
        <v>797740</v>
      </c>
      <c r="M13" s="95">
        <v>5128093</v>
      </c>
      <c r="N13" s="57"/>
      <c r="O13" s="57"/>
      <c r="P13" s="57"/>
      <c r="Q13" s="57"/>
      <c r="R13" s="64"/>
    </row>
    <row r="14" spans="1:18" s="56" customFormat="1" ht="16.5" customHeight="1">
      <c r="A14" s="23" t="s">
        <v>17</v>
      </c>
      <c r="B14" s="92">
        <v>992316084.36</v>
      </c>
      <c r="C14" s="92">
        <v>116765415.56000006</v>
      </c>
      <c r="D14" s="92">
        <v>27225088</v>
      </c>
      <c r="E14" s="93">
        <v>30530219.86</v>
      </c>
      <c r="F14" s="94">
        <v>14899848</v>
      </c>
      <c r="G14" s="94">
        <v>35336218.86</v>
      </c>
      <c r="H14" s="94">
        <v>28530410.8</v>
      </c>
      <c r="I14" s="94">
        <v>113718475.39000002</v>
      </c>
      <c r="J14" s="94">
        <v>103361370.69999999</v>
      </c>
      <c r="K14" s="94">
        <v>125422234.35</v>
      </c>
      <c r="L14" s="94">
        <v>84723558</v>
      </c>
      <c r="M14" s="95">
        <v>311434310</v>
      </c>
      <c r="N14" s="57"/>
      <c r="O14" s="57"/>
      <c r="P14" s="57"/>
      <c r="Q14" s="57"/>
      <c r="R14" s="64"/>
    </row>
    <row r="15" spans="1:17" s="56" customFormat="1" ht="16.5" customHeight="1">
      <c r="A15" s="23" t="s">
        <v>4</v>
      </c>
      <c r="B15" s="92">
        <v>1541365358.774</v>
      </c>
      <c r="C15" s="92">
        <v>746636263.5447482</v>
      </c>
      <c r="D15" s="92">
        <v>35346151.6845</v>
      </c>
      <c r="E15" s="93">
        <v>130181176.30004</v>
      </c>
      <c r="F15" s="94">
        <v>83044559.19811</v>
      </c>
      <c r="G15" s="94">
        <v>44829378.16908</v>
      </c>
      <c r="H15" s="94">
        <v>37492369.12628</v>
      </c>
      <c r="I15" s="94">
        <v>89990876.42283998</v>
      </c>
      <c r="J15" s="94">
        <v>194656733.1283</v>
      </c>
      <c r="K15" s="94">
        <v>82926699.48462</v>
      </c>
      <c r="L15" s="94">
        <v>34846875.6718</v>
      </c>
      <c r="M15" s="95">
        <v>61568374.2742</v>
      </c>
      <c r="N15" s="57"/>
      <c r="O15" s="57"/>
      <c r="P15" s="57"/>
      <c r="Q15" s="57"/>
    </row>
    <row r="16" spans="1:17" ht="12.75">
      <c r="A16" s="113"/>
      <c r="B16" s="115"/>
      <c r="C16" s="115"/>
      <c r="D16" s="115"/>
      <c r="E16" s="115"/>
      <c r="F16" s="114"/>
      <c r="G16" s="114"/>
      <c r="H16" s="114"/>
      <c r="I16" s="114"/>
      <c r="J16" s="114"/>
      <c r="K16" s="114"/>
      <c r="L16" s="114"/>
      <c r="M16" s="152"/>
      <c r="N16" s="67"/>
      <c r="O16" s="67"/>
      <c r="P16" s="66"/>
      <c r="Q16" s="66"/>
    </row>
    <row r="17" spans="1:106" ht="15">
      <c r="A17" s="157" t="s">
        <v>78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67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I17" s="68"/>
      <c r="CJ17" s="68"/>
      <c r="CK17" s="68"/>
      <c r="CL17" s="68"/>
      <c r="CQ17" s="68"/>
      <c r="CR17" s="68"/>
      <c r="CV17" s="68"/>
      <c r="CW17" s="68"/>
      <c r="CY17" s="68"/>
      <c r="CZ17" s="68"/>
      <c r="DA17" s="68"/>
      <c r="DB17" s="68"/>
    </row>
    <row r="18" spans="2:75" ht="12.75">
      <c r="B18" s="61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U18" s="68"/>
      <c r="AW18" s="68"/>
      <c r="BW18" s="68"/>
    </row>
  </sheetData>
  <mergeCells count="1">
    <mergeCell ref="A17:M17"/>
  </mergeCells>
  <printOptions/>
  <pageMargins left="0.75" right="0.75" top="1" bottom="1" header="0" footer="0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8"/>
  <sheetViews>
    <sheetView zoomScale="85" zoomScaleNormal="85" workbookViewId="0" topLeftCell="A1">
      <selection activeCell="A1" sqref="A1"/>
    </sheetView>
  </sheetViews>
  <sheetFormatPr defaultColWidth="11.00390625" defaultRowHeight="15.75"/>
  <cols>
    <col min="1" max="1" width="73.25390625" style="51" customWidth="1"/>
    <col min="2" max="2" width="10.00390625" style="56" customWidth="1"/>
    <col min="3" max="3" width="9.625" style="56" customWidth="1"/>
    <col min="4" max="4" width="11.375" style="51" bestFit="1" customWidth="1"/>
    <col min="5" max="14" width="10.00390625" style="51" customWidth="1"/>
    <col min="15" max="15" width="10.00390625" style="79" customWidth="1"/>
    <col min="16" max="16384" width="10.00390625" style="51" customWidth="1"/>
  </cols>
  <sheetData>
    <row r="1" spans="1:18" ht="19.5" customHeight="1">
      <c r="A1" s="118" t="s">
        <v>87</v>
      </c>
      <c r="B1" s="74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0"/>
      <c r="O1" s="50"/>
      <c r="P1" s="50"/>
      <c r="Q1" s="50"/>
      <c r="R1" s="50"/>
    </row>
    <row r="2" spans="1:18" ht="19.5" customHeight="1">
      <c r="A2" s="131" t="s">
        <v>84</v>
      </c>
      <c r="B2" s="5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7.25">
      <c r="A3" s="52"/>
      <c r="B3" s="52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7" s="53" customFormat="1" ht="42.75" customHeight="1">
      <c r="A4" s="96"/>
      <c r="B4" s="96" t="s">
        <v>74</v>
      </c>
      <c r="C4" s="96" t="s">
        <v>75</v>
      </c>
      <c r="D4" s="96" t="s">
        <v>76</v>
      </c>
      <c r="E4" s="151" t="s">
        <v>79</v>
      </c>
      <c r="F4" s="97" t="s">
        <v>81</v>
      </c>
      <c r="G4" s="97" t="s">
        <v>82</v>
      </c>
      <c r="H4" s="97" t="s">
        <v>83</v>
      </c>
      <c r="I4" s="97">
        <v>2011</v>
      </c>
      <c r="J4" s="97">
        <v>2012</v>
      </c>
      <c r="K4" s="97">
        <v>2013</v>
      </c>
      <c r="L4" s="97">
        <v>2014</v>
      </c>
      <c r="M4" s="98" t="s">
        <v>77</v>
      </c>
      <c r="N4" s="63"/>
      <c r="O4" s="63"/>
      <c r="P4" s="63"/>
      <c r="Q4" s="63"/>
    </row>
    <row r="5" spans="1:17" s="53" customFormat="1" ht="16.5" customHeight="1">
      <c r="A5" s="54"/>
      <c r="B5" s="81"/>
      <c r="C5" s="81"/>
      <c r="D5" s="81"/>
      <c r="E5" s="54"/>
      <c r="F5" s="63"/>
      <c r="G5" s="63"/>
      <c r="H5" s="63"/>
      <c r="I5" s="63"/>
      <c r="J5" s="63"/>
      <c r="K5" s="63"/>
      <c r="L5" s="63"/>
      <c r="M5" s="82"/>
      <c r="N5" s="63"/>
      <c r="O5" s="63"/>
      <c r="P5" s="63"/>
      <c r="Q5" s="63"/>
    </row>
    <row r="6" spans="1:17" s="56" customFormat="1" ht="16.5">
      <c r="A6" s="132" t="s">
        <v>3</v>
      </c>
      <c r="B6" s="86">
        <f>+B8+SUM(B10:B36)+1000000</f>
        <v>49750355021.881226</v>
      </c>
      <c r="C6" s="86">
        <f aca="true" t="shared" si="0" ref="C6:M6">+C8+SUM(C10:C36)</f>
        <v>13061457420.314</v>
      </c>
      <c r="D6" s="86">
        <f t="shared" si="0"/>
        <v>480817715.43556</v>
      </c>
      <c r="E6" s="86">
        <f t="shared" si="0"/>
        <v>8768690084.36112</v>
      </c>
      <c r="F6" s="87">
        <f t="shared" si="0"/>
        <v>4051815826.30458</v>
      </c>
      <c r="G6" s="87">
        <f t="shared" si="0"/>
        <v>2669574376.89065</v>
      </c>
      <c r="H6" s="87">
        <f t="shared" si="0"/>
        <v>4194332149.60868</v>
      </c>
      <c r="I6" s="87">
        <f t="shared" si="0"/>
        <v>4268274221.9342318</v>
      </c>
      <c r="J6" s="87">
        <f t="shared" si="0"/>
        <v>3598515015.5352907</v>
      </c>
      <c r="K6" s="87">
        <f t="shared" si="0"/>
        <v>2731334916.62745</v>
      </c>
      <c r="L6" s="87">
        <f t="shared" si="0"/>
        <v>1387075673.6935802</v>
      </c>
      <c r="M6" s="88">
        <f t="shared" si="0"/>
        <v>4537467621.176079</v>
      </c>
      <c r="N6" s="57"/>
      <c r="O6" s="57"/>
      <c r="P6" s="57"/>
      <c r="Q6" s="57"/>
    </row>
    <row r="7" spans="1:17" s="53" customFormat="1" ht="16.5" customHeight="1">
      <c r="A7" s="54"/>
      <c r="B7" s="89"/>
      <c r="C7" s="89"/>
      <c r="D7" s="89"/>
      <c r="E7" s="99"/>
      <c r="F7" s="90"/>
      <c r="G7" s="90"/>
      <c r="H7" s="90"/>
      <c r="I7" s="90"/>
      <c r="J7" s="90"/>
      <c r="K7" s="90"/>
      <c r="L7" s="90"/>
      <c r="M7" s="91"/>
      <c r="N7" s="57"/>
      <c r="O7" s="63"/>
      <c r="P7" s="63"/>
      <c r="Q7" s="63"/>
    </row>
    <row r="8" spans="1:18" s="56" customFormat="1" ht="15.75">
      <c r="A8" s="133" t="s">
        <v>52</v>
      </c>
      <c r="B8" s="116">
        <v>9891867885.995</v>
      </c>
      <c r="C8" s="116">
        <v>1066804334.7344198</v>
      </c>
      <c r="D8" s="139">
        <v>10980023</v>
      </c>
      <c r="E8" s="116">
        <v>879088829.76432</v>
      </c>
      <c r="F8" s="134">
        <v>767742681.59894</v>
      </c>
      <c r="G8" s="134">
        <v>1470372892.93376</v>
      </c>
      <c r="H8" s="134">
        <v>1133981973.65392</v>
      </c>
      <c r="I8" s="134">
        <v>1335688017.12094</v>
      </c>
      <c r="J8" s="134">
        <v>1027338001.4096801</v>
      </c>
      <c r="K8" s="134">
        <v>1207406914.9404202</v>
      </c>
      <c r="L8" s="134">
        <v>165656615.3804</v>
      </c>
      <c r="M8" s="135">
        <v>826807601.4582</v>
      </c>
      <c r="N8" s="57"/>
      <c r="O8" s="57"/>
      <c r="P8" s="57"/>
      <c r="Q8" s="57"/>
      <c r="R8" s="57"/>
    </row>
    <row r="9" spans="1:18" s="56" customFormat="1" ht="15.75">
      <c r="A9" s="136" t="s">
        <v>37</v>
      </c>
      <c r="B9" s="116">
        <v>17121346712.60574</v>
      </c>
      <c r="C9" s="116">
        <v>5090677930.779361</v>
      </c>
      <c r="D9" s="116">
        <v>104762214.06742999</v>
      </c>
      <c r="E9" s="116">
        <v>4782541921.87686</v>
      </c>
      <c r="F9" s="134">
        <v>1676221306.68802</v>
      </c>
      <c r="G9" s="134">
        <v>626752879.61214</v>
      </c>
      <c r="H9" s="134">
        <v>1059897173.3023001</v>
      </c>
      <c r="I9" s="134">
        <v>1169724030.68993</v>
      </c>
      <c r="J9" s="134">
        <v>809081614.0091</v>
      </c>
      <c r="K9" s="134">
        <v>503515607.18586</v>
      </c>
      <c r="L9" s="134">
        <v>320273080.05505997</v>
      </c>
      <c r="M9" s="135">
        <v>977898954.3396801</v>
      </c>
      <c r="N9" s="57"/>
      <c r="O9" s="57"/>
      <c r="P9" s="57"/>
      <c r="Q9" s="57"/>
      <c r="R9" s="57"/>
    </row>
    <row r="10" spans="1:18" s="56" customFormat="1" ht="15.75">
      <c r="A10" s="137" t="s">
        <v>64</v>
      </c>
      <c r="B10" s="116">
        <v>3127392308.151</v>
      </c>
      <c r="C10" s="116">
        <v>683764649.4112197</v>
      </c>
      <c r="D10" s="139">
        <v>53102868.81262</v>
      </c>
      <c r="E10" s="116">
        <v>414643758.41103</v>
      </c>
      <c r="F10" s="134">
        <v>296287479.2611</v>
      </c>
      <c r="G10" s="134">
        <v>117997805.99492</v>
      </c>
      <c r="H10" s="134">
        <v>427457007.42803</v>
      </c>
      <c r="I10" s="134">
        <v>339448539.38262</v>
      </c>
      <c r="J10" s="134">
        <v>399666089.8410599</v>
      </c>
      <c r="K10" s="134">
        <v>124720595.6635</v>
      </c>
      <c r="L10" s="134">
        <v>40987171.2667</v>
      </c>
      <c r="M10" s="135">
        <v>229316342.67820004</v>
      </c>
      <c r="N10" s="57"/>
      <c r="O10" s="57"/>
      <c r="P10" s="57"/>
      <c r="Q10" s="57"/>
      <c r="R10" s="57"/>
    </row>
    <row r="11" spans="1:18" s="56" customFormat="1" ht="15.75">
      <c r="A11" s="137" t="s">
        <v>65</v>
      </c>
      <c r="B11" s="116">
        <v>869676079.234</v>
      </c>
      <c r="C11" s="116">
        <v>275393200.81715006</v>
      </c>
      <c r="D11" s="139">
        <v>1594897.05512</v>
      </c>
      <c r="E11" s="116">
        <v>190108604.3182</v>
      </c>
      <c r="F11" s="134">
        <v>213919475.83979</v>
      </c>
      <c r="G11" s="134">
        <v>29852240.32484</v>
      </c>
      <c r="H11" s="134">
        <v>57955897.29904</v>
      </c>
      <c r="I11" s="134">
        <v>38167109.17972</v>
      </c>
      <c r="J11" s="134">
        <v>26056097.78154</v>
      </c>
      <c r="K11" s="134">
        <v>5540376.857899999</v>
      </c>
      <c r="L11" s="134">
        <v>26508080.1823</v>
      </c>
      <c r="M11" s="135">
        <v>4580099.5784</v>
      </c>
      <c r="N11" s="57"/>
      <c r="O11" s="57"/>
      <c r="P11" s="57"/>
      <c r="Q11" s="57"/>
      <c r="R11" s="57"/>
    </row>
    <row r="12" spans="1:18" s="56" customFormat="1" ht="15.75">
      <c r="A12" s="137" t="s">
        <v>66</v>
      </c>
      <c r="B12" s="116">
        <v>910031353.397</v>
      </c>
      <c r="C12" s="116">
        <v>226220947.33753994</v>
      </c>
      <c r="D12" s="139">
        <v>18922516.82402</v>
      </c>
      <c r="E12" s="116">
        <v>133461606.34024</v>
      </c>
      <c r="F12" s="134">
        <v>26211221.64016</v>
      </c>
      <c r="G12" s="134">
        <v>8072868.40382</v>
      </c>
      <c r="H12" s="134">
        <v>36852543.1874</v>
      </c>
      <c r="I12" s="134">
        <v>73909552.92288</v>
      </c>
      <c r="J12" s="134">
        <v>27660457.387780003</v>
      </c>
      <c r="K12" s="134">
        <v>25375667.50926</v>
      </c>
      <c r="L12" s="134">
        <v>42540549.987900004</v>
      </c>
      <c r="M12" s="135">
        <v>290803421.856</v>
      </c>
      <c r="N12" s="57"/>
      <c r="O12" s="57"/>
      <c r="P12" s="57"/>
      <c r="Q12" s="57"/>
      <c r="R12" s="57"/>
    </row>
    <row r="13" spans="1:18" s="56" customFormat="1" ht="15.75">
      <c r="A13" s="137" t="s">
        <v>67</v>
      </c>
      <c r="B13" s="116">
        <v>4304518984.78644</v>
      </c>
      <c r="C13" s="116">
        <v>1817419314.2864804</v>
      </c>
      <c r="D13" s="139">
        <v>16790879.63045</v>
      </c>
      <c r="E13" s="116">
        <v>1251520683.20318</v>
      </c>
      <c r="F13" s="134">
        <v>493212654.51019</v>
      </c>
      <c r="G13" s="134">
        <v>168081960.92436</v>
      </c>
      <c r="H13" s="134">
        <v>197154451.5887</v>
      </c>
      <c r="I13" s="134">
        <v>170965466.6175</v>
      </c>
      <c r="J13" s="134">
        <v>77546994.45136</v>
      </c>
      <c r="K13" s="134">
        <v>32406756.533600003</v>
      </c>
      <c r="L13" s="134">
        <v>32655912.161459997</v>
      </c>
      <c r="M13" s="135">
        <v>46763910.879160024</v>
      </c>
      <c r="N13" s="57"/>
      <c r="O13" s="57"/>
      <c r="P13" s="57"/>
      <c r="Q13" s="57"/>
      <c r="R13" s="57"/>
    </row>
    <row r="14" spans="1:18" s="56" customFormat="1" ht="15.75">
      <c r="A14" s="137" t="s">
        <v>68</v>
      </c>
      <c r="B14" s="116">
        <v>460366606.689</v>
      </c>
      <c r="C14" s="116">
        <v>55616954.13446994</v>
      </c>
      <c r="D14" s="139">
        <v>499294</v>
      </c>
      <c r="E14" s="116">
        <v>44695828.79835</v>
      </c>
      <c r="F14" s="134">
        <v>24565914.9068</v>
      </c>
      <c r="G14" s="134">
        <v>2535701.8208</v>
      </c>
      <c r="H14" s="134">
        <v>24471485.6356</v>
      </c>
      <c r="I14" s="134">
        <v>98165948.84047998</v>
      </c>
      <c r="J14" s="134">
        <v>46887167.0228</v>
      </c>
      <c r="K14" s="134">
        <v>122389382.3588</v>
      </c>
      <c r="L14" s="134">
        <v>28925073.3335</v>
      </c>
      <c r="M14" s="135">
        <v>11613855.837400002</v>
      </c>
      <c r="N14" s="57"/>
      <c r="O14" s="57"/>
      <c r="P14" s="57"/>
      <c r="Q14" s="57"/>
      <c r="R14" s="57"/>
    </row>
    <row r="15" spans="1:18" s="56" customFormat="1" ht="15.75">
      <c r="A15" s="137" t="s">
        <v>69</v>
      </c>
      <c r="B15" s="116">
        <v>1038984534.0296</v>
      </c>
      <c r="C15" s="116">
        <v>193019600.86267006</v>
      </c>
      <c r="D15" s="139">
        <v>3995130.87616</v>
      </c>
      <c r="E15" s="116">
        <v>266570461.09798</v>
      </c>
      <c r="F15" s="134">
        <v>57453418.01407</v>
      </c>
      <c r="G15" s="134">
        <v>28542218.95094</v>
      </c>
      <c r="H15" s="134">
        <v>30532380.46186</v>
      </c>
      <c r="I15" s="134">
        <v>246627907.68882</v>
      </c>
      <c r="J15" s="134">
        <v>56111462.1687</v>
      </c>
      <c r="K15" s="134">
        <v>36700432.7121</v>
      </c>
      <c r="L15" s="134">
        <v>25656468.8153</v>
      </c>
      <c r="M15" s="135">
        <v>93775052.381</v>
      </c>
      <c r="N15" s="57"/>
      <c r="O15" s="57"/>
      <c r="P15" s="57"/>
      <c r="Q15" s="57"/>
      <c r="R15" s="57"/>
    </row>
    <row r="16" spans="1:18" s="56" customFormat="1" ht="15.75">
      <c r="A16" s="137" t="s">
        <v>70</v>
      </c>
      <c r="B16" s="116">
        <v>2187535137.1127</v>
      </c>
      <c r="C16" s="116">
        <v>1025381730.1056595</v>
      </c>
      <c r="D16" s="139">
        <v>6581249.6258</v>
      </c>
      <c r="E16" s="116">
        <v>447779117.41007</v>
      </c>
      <c r="F16" s="134">
        <v>239637246.03706</v>
      </c>
      <c r="G16" s="134">
        <v>48788614.18156</v>
      </c>
      <c r="H16" s="134">
        <v>118123432.97563</v>
      </c>
      <c r="I16" s="134">
        <v>86974604.10756001</v>
      </c>
      <c r="J16" s="134">
        <v>82681139.12836</v>
      </c>
      <c r="K16" s="134">
        <v>71403683.7467</v>
      </c>
      <c r="L16" s="134">
        <v>57163416.3079</v>
      </c>
      <c r="M16" s="135">
        <v>3020903.4864000008</v>
      </c>
      <c r="N16" s="57"/>
      <c r="O16" s="57"/>
      <c r="P16" s="57"/>
      <c r="Q16" s="57"/>
      <c r="R16" s="57"/>
    </row>
    <row r="17" spans="1:18" s="56" customFormat="1" ht="15.75">
      <c r="A17" s="137" t="s">
        <v>71</v>
      </c>
      <c r="B17" s="116">
        <v>3468822658.499</v>
      </c>
      <c r="C17" s="116">
        <v>540550612.9906604</v>
      </c>
      <c r="D17" s="139">
        <v>2306820.35596</v>
      </c>
      <c r="E17" s="116">
        <v>1826366408.07809</v>
      </c>
      <c r="F17" s="134">
        <v>228229920.23046</v>
      </c>
      <c r="G17" s="134">
        <v>198498234.4982</v>
      </c>
      <c r="H17" s="134">
        <v>145837519.76288</v>
      </c>
      <c r="I17" s="134">
        <v>78639166.76785</v>
      </c>
      <c r="J17" s="134">
        <v>34041280.7977</v>
      </c>
      <c r="K17" s="134">
        <v>66026413.614</v>
      </c>
      <c r="L17" s="134">
        <v>63094706</v>
      </c>
      <c r="M17" s="135">
        <v>285231575.40320003</v>
      </c>
      <c r="N17" s="57"/>
      <c r="O17" s="57"/>
      <c r="P17" s="57"/>
      <c r="Q17" s="57"/>
      <c r="R17" s="57"/>
    </row>
    <row r="18" spans="1:18" s="56" customFormat="1" ht="15.75">
      <c r="A18" s="137" t="s">
        <v>72</v>
      </c>
      <c r="B18" s="116">
        <v>754019050.707</v>
      </c>
      <c r="C18" s="116">
        <v>273310920.83351</v>
      </c>
      <c r="D18" s="139">
        <v>968556.8873</v>
      </c>
      <c r="E18" s="116">
        <v>207395454.21972</v>
      </c>
      <c r="F18" s="134">
        <v>96703976.24839</v>
      </c>
      <c r="G18" s="134">
        <v>24383234.5127</v>
      </c>
      <c r="H18" s="134">
        <v>21512454.96316</v>
      </c>
      <c r="I18" s="134">
        <v>36825735.1825</v>
      </c>
      <c r="J18" s="134">
        <v>58430925.4298</v>
      </c>
      <c r="K18" s="134">
        <v>18952298.189999998</v>
      </c>
      <c r="L18" s="134">
        <v>2741702</v>
      </c>
      <c r="M18" s="135">
        <v>12793792.23992</v>
      </c>
      <c r="N18" s="57"/>
      <c r="O18" s="57"/>
      <c r="P18" s="57"/>
      <c r="Q18" s="57"/>
      <c r="R18" s="57"/>
    </row>
    <row r="19" spans="1:18" s="56" customFormat="1" ht="15.75">
      <c r="A19" s="116" t="s">
        <v>53</v>
      </c>
      <c r="B19" s="116">
        <v>3024188804.4896</v>
      </c>
      <c r="C19" s="116">
        <v>134133616.12936032</v>
      </c>
      <c r="D19" s="139">
        <v>49580119</v>
      </c>
      <c r="E19" s="116">
        <v>184723942.54482</v>
      </c>
      <c r="F19" s="134">
        <v>146745232.78122</v>
      </c>
      <c r="G19" s="134">
        <v>185371562.39414</v>
      </c>
      <c r="H19" s="134">
        <v>132877468.70568</v>
      </c>
      <c r="I19" s="134">
        <v>569013062.9797</v>
      </c>
      <c r="J19" s="134">
        <v>418536057.85336</v>
      </c>
      <c r="K19" s="134">
        <v>274270801.27372</v>
      </c>
      <c r="L19" s="134">
        <v>125525206</v>
      </c>
      <c r="M19" s="135">
        <v>803411734.8276</v>
      </c>
      <c r="N19" s="57"/>
      <c r="O19" s="57"/>
      <c r="P19" s="57"/>
      <c r="Q19" s="57"/>
      <c r="R19" s="57"/>
    </row>
    <row r="20" spans="1:18" s="56" customFormat="1" ht="15.75">
      <c r="A20" s="116" t="s">
        <v>54</v>
      </c>
      <c r="B20" s="116">
        <v>1514200031.338</v>
      </c>
      <c r="C20" s="116">
        <v>160243244.3644499</v>
      </c>
      <c r="D20" s="139">
        <v>71598107.77262</v>
      </c>
      <c r="E20" s="116">
        <v>90585269.21593</v>
      </c>
      <c r="F20" s="134">
        <v>163289941</v>
      </c>
      <c r="G20" s="134">
        <v>5402500</v>
      </c>
      <c r="H20" s="134">
        <v>37762431</v>
      </c>
      <c r="I20" s="134">
        <v>113644994</v>
      </c>
      <c r="J20" s="134">
        <v>320550944.995</v>
      </c>
      <c r="K20" s="134">
        <v>68781710.995</v>
      </c>
      <c r="L20" s="134">
        <v>166488423.995</v>
      </c>
      <c r="M20" s="135">
        <v>315852464</v>
      </c>
      <c r="N20" s="57"/>
      <c r="O20" s="57"/>
      <c r="P20" s="57"/>
      <c r="Q20" s="57"/>
      <c r="R20" s="57"/>
    </row>
    <row r="21" spans="1:18" s="56" customFormat="1" ht="15.75">
      <c r="A21" s="116" t="s">
        <v>25</v>
      </c>
      <c r="B21" s="116">
        <v>636302631.425</v>
      </c>
      <c r="C21" s="116">
        <v>563367195.61794</v>
      </c>
      <c r="D21" s="139">
        <v>49089418.14306</v>
      </c>
      <c r="E21" s="116">
        <v>0</v>
      </c>
      <c r="F21" s="134">
        <v>0</v>
      </c>
      <c r="G21" s="134">
        <v>0</v>
      </c>
      <c r="H21" s="134">
        <v>6765343.664</v>
      </c>
      <c r="I21" s="134">
        <v>11445940</v>
      </c>
      <c r="J21" s="134">
        <v>2817368</v>
      </c>
      <c r="K21" s="134">
        <v>2817366</v>
      </c>
      <c r="L21" s="134">
        <v>0</v>
      </c>
      <c r="M21" s="135">
        <v>0</v>
      </c>
      <c r="N21" s="57"/>
      <c r="O21" s="57"/>
      <c r="P21" s="57"/>
      <c r="Q21" s="57"/>
      <c r="R21" s="57"/>
    </row>
    <row r="22" spans="1:18" s="56" customFormat="1" ht="15.75">
      <c r="A22" s="116" t="s">
        <v>26</v>
      </c>
      <c r="B22" s="116">
        <v>2657296201.726</v>
      </c>
      <c r="C22" s="116">
        <v>1144464258.6848905</v>
      </c>
      <c r="D22" s="139">
        <v>10074921.59985</v>
      </c>
      <c r="E22" s="116">
        <v>614705635.51328</v>
      </c>
      <c r="F22" s="134">
        <v>207607356.31723</v>
      </c>
      <c r="G22" s="134">
        <v>53192007.48924</v>
      </c>
      <c r="H22" s="134">
        <v>91941417.29756</v>
      </c>
      <c r="I22" s="134">
        <v>89863867.49689</v>
      </c>
      <c r="J22" s="134">
        <v>108184547.34386</v>
      </c>
      <c r="K22" s="134">
        <v>70595401.54701999</v>
      </c>
      <c r="L22" s="134">
        <v>50575975.0052</v>
      </c>
      <c r="M22" s="135">
        <v>216090813.43097997</v>
      </c>
      <c r="N22" s="57"/>
      <c r="O22" s="57"/>
      <c r="P22" s="57"/>
      <c r="Q22" s="57"/>
      <c r="R22" s="57"/>
    </row>
    <row r="23" spans="1:18" s="56" customFormat="1" ht="15.75">
      <c r="A23" s="116" t="s">
        <v>27</v>
      </c>
      <c r="B23" s="116">
        <v>1504871274.0506</v>
      </c>
      <c r="C23" s="116">
        <v>507381963.0547</v>
      </c>
      <c r="D23" s="139">
        <v>22219634.55038</v>
      </c>
      <c r="E23" s="116">
        <v>57281389.48103</v>
      </c>
      <c r="F23" s="134">
        <v>39105267.22731</v>
      </c>
      <c r="G23" s="134">
        <v>19769970.46624</v>
      </c>
      <c r="H23" s="134">
        <v>132767824.94844</v>
      </c>
      <c r="I23" s="134">
        <v>95394047.4691</v>
      </c>
      <c r="J23" s="134">
        <v>156309841.8534</v>
      </c>
      <c r="K23" s="134">
        <v>133846442</v>
      </c>
      <c r="L23" s="134">
        <v>179651915</v>
      </c>
      <c r="M23" s="135">
        <v>161142978</v>
      </c>
      <c r="N23" s="57"/>
      <c r="O23" s="57"/>
      <c r="P23" s="57"/>
      <c r="Q23" s="57"/>
      <c r="R23" s="57"/>
    </row>
    <row r="24" spans="1:18" s="56" customFormat="1" ht="15.75">
      <c r="A24" s="116" t="s">
        <v>28</v>
      </c>
      <c r="B24" s="116">
        <v>3321616550.311</v>
      </c>
      <c r="C24" s="116">
        <v>1364489735.48943</v>
      </c>
      <c r="D24" s="139">
        <v>56302816</v>
      </c>
      <c r="E24" s="116">
        <v>432292746.81819</v>
      </c>
      <c r="F24" s="134">
        <v>210497371.88556</v>
      </c>
      <c r="G24" s="134">
        <v>14966175.83494</v>
      </c>
      <c r="H24" s="134">
        <v>474706996.06042</v>
      </c>
      <c r="I24" s="134">
        <v>234496567.83504</v>
      </c>
      <c r="J24" s="134">
        <v>123293944.48452</v>
      </c>
      <c r="K24" s="134">
        <v>157530515.1914</v>
      </c>
      <c r="L24" s="134">
        <v>89854369.8924</v>
      </c>
      <c r="M24" s="135">
        <v>163185310.8191</v>
      </c>
      <c r="N24" s="57"/>
      <c r="O24" s="57"/>
      <c r="P24" s="57"/>
      <c r="Q24" s="57"/>
      <c r="R24" s="57"/>
    </row>
    <row r="25" spans="1:18" s="56" customFormat="1" ht="15.75">
      <c r="A25" s="116" t="s">
        <v>55</v>
      </c>
      <c r="B25" s="116">
        <v>1885191459.157</v>
      </c>
      <c r="C25" s="116">
        <v>351724949.0641099</v>
      </c>
      <c r="D25" s="139">
        <v>247961.1893</v>
      </c>
      <c r="E25" s="116">
        <v>56878851.69925</v>
      </c>
      <c r="F25" s="134">
        <v>28290651.3451</v>
      </c>
      <c r="G25" s="134">
        <v>52558137.8653</v>
      </c>
      <c r="H25" s="134">
        <v>414724027.2147</v>
      </c>
      <c r="I25" s="134">
        <v>166614116.37923998</v>
      </c>
      <c r="J25" s="134">
        <v>128531660.4</v>
      </c>
      <c r="K25" s="134">
        <v>4777869</v>
      </c>
      <c r="L25" s="134">
        <v>18098650</v>
      </c>
      <c r="M25" s="135">
        <v>662744585</v>
      </c>
      <c r="N25" s="57"/>
      <c r="O25" s="57"/>
      <c r="P25" s="57"/>
      <c r="Q25" s="57"/>
      <c r="R25" s="57"/>
    </row>
    <row r="26" spans="1:18" s="56" customFormat="1" ht="15.75">
      <c r="A26" s="116" t="s">
        <v>56</v>
      </c>
      <c r="B26" s="116">
        <v>1071176652.926</v>
      </c>
      <c r="C26" s="116">
        <v>450796962.33412987</v>
      </c>
      <c r="D26" s="139">
        <v>14817401.9576</v>
      </c>
      <c r="E26" s="116">
        <v>128200456.96477</v>
      </c>
      <c r="F26" s="134">
        <v>83750262.90416</v>
      </c>
      <c r="G26" s="134">
        <v>66915596.5288</v>
      </c>
      <c r="H26" s="134">
        <v>107792074.88694</v>
      </c>
      <c r="I26" s="134">
        <v>84866992.37689999</v>
      </c>
      <c r="J26" s="134">
        <v>45781107.9291</v>
      </c>
      <c r="K26" s="134">
        <v>25494640.439999998</v>
      </c>
      <c r="L26" s="134">
        <v>12519459.2312</v>
      </c>
      <c r="M26" s="135">
        <v>50241697.3724</v>
      </c>
      <c r="N26" s="57"/>
      <c r="O26" s="57"/>
      <c r="P26" s="57"/>
      <c r="Q26" s="57"/>
      <c r="R26" s="57"/>
    </row>
    <row r="27" spans="1:18" s="56" customFormat="1" ht="15.75">
      <c r="A27" s="116" t="s">
        <v>57</v>
      </c>
      <c r="B27" s="116">
        <v>891195691.769</v>
      </c>
      <c r="C27" s="116">
        <v>220781946.66108993</v>
      </c>
      <c r="D27" s="139">
        <v>69012824.96976</v>
      </c>
      <c r="E27" s="116">
        <v>39598044.69078</v>
      </c>
      <c r="F27" s="134">
        <v>32437536.81554</v>
      </c>
      <c r="G27" s="134">
        <v>6942872.857</v>
      </c>
      <c r="H27" s="134">
        <v>55865538.68155</v>
      </c>
      <c r="I27" s="134">
        <v>55111877.503800005</v>
      </c>
      <c r="J27" s="134">
        <v>151326893.2533</v>
      </c>
      <c r="K27" s="134">
        <v>55293211.2285</v>
      </c>
      <c r="L27" s="134">
        <v>20134090.5772</v>
      </c>
      <c r="M27" s="135">
        <v>184690854.53048</v>
      </c>
      <c r="N27" s="57"/>
      <c r="O27" s="57"/>
      <c r="P27" s="57"/>
      <c r="Q27" s="57"/>
      <c r="R27" s="57"/>
    </row>
    <row r="28" spans="1:18" s="56" customFormat="1" ht="15.75">
      <c r="A28" s="116" t="s">
        <v>58</v>
      </c>
      <c r="B28" s="116">
        <v>402560839.267</v>
      </c>
      <c r="C28" s="116">
        <v>269643769.7895</v>
      </c>
      <c r="D28" s="139">
        <v>7942136.0515</v>
      </c>
      <c r="E28" s="116">
        <v>87987549.9587</v>
      </c>
      <c r="F28" s="134">
        <v>8751950.8199</v>
      </c>
      <c r="G28" s="134">
        <v>5181752.3818</v>
      </c>
      <c r="H28" s="134">
        <v>15249796.559</v>
      </c>
      <c r="I28" s="134">
        <v>3104141</v>
      </c>
      <c r="J28" s="134">
        <v>3530316</v>
      </c>
      <c r="K28" s="134">
        <v>0</v>
      </c>
      <c r="L28" s="134">
        <v>0</v>
      </c>
      <c r="M28" s="135">
        <v>1169426.7066000002</v>
      </c>
      <c r="N28" s="57"/>
      <c r="O28" s="57"/>
      <c r="P28" s="57"/>
      <c r="Q28" s="57"/>
      <c r="R28" s="57"/>
    </row>
    <row r="29" spans="1:18" s="56" customFormat="1" ht="15.75">
      <c r="A29" s="116" t="s">
        <v>73</v>
      </c>
      <c r="B29" s="116">
        <v>6758839.58</v>
      </c>
      <c r="C29" s="116">
        <v>5561685.93976</v>
      </c>
      <c r="D29" s="139">
        <v>35308.162</v>
      </c>
      <c r="E29" s="116">
        <v>606303.47824</v>
      </c>
      <c r="F29" s="134">
        <v>76924</v>
      </c>
      <c r="G29" s="134">
        <v>36864</v>
      </c>
      <c r="H29" s="134">
        <v>441754</v>
      </c>
      <c r="I29" s="134">
        <v>0</v>
      </c>
      <c r="J29" s="134">
        <v>0</v>
      </c>
      <c r="K29" s="134">
        <v>0</v>
      </c>
      <c r="L29" s="134">
        <v>0</v>
      </c>
      <c r="M29" s="135">
        <v>0</v>
      </c>
      <c r="N29" s="57"/>
      <c r="O29" s="57"/>
      <c r="P29" s="57"/>
      <c r="Q29" s="57"/>
      <c r="R29" s="57"/>
    </row>
    <row r="30" spans="1:18" s="56" customFormat="1" ht="15.75">
      <c r="A30" s="116" t="s">
        <v>59</v>
      </c>
      <c r="B30" s="116">
        <v>458063021.648</v>
      </c>
      <c r="C30" s="116">
        <v>176986135.55620995</v>
      </c>
      <c r="D30" s="139">
        <v>397259.23162</v>
      </c>
      <c r="E30" s="116">
        <v>26432996.37309</v>
      </c>
      <c r="F30" s="134">
        <v>32064490.67</v>
      </c>
      <c r="G30" s="134">
        <v>7561570.20243</v>
      </c>
      <c r="H30" s="134">
        <v>19171222.8877</v>
      </c>
      <c r="I30" s="134">
        <v>33080972.785170004</v>
      </c>
      <c r="J30" s="134">
        <v>13098062.102930002</v>
      </c>
      <c r="K30" s="134">
        <v>4149460.83885</v>
      </c>
      <c r="L30" s="134">
        <v>136345851</v>
      </c>
      <c r="M30" s="135">
        <v>8775000</v>
      </c>
      <c r="N30" s="57"/>
      <c r="O30" s="57"/>
      <c r="P30" s="57"/>
      <c r="Q30" s="57"/>
      <c r="R30" s="57"/>
    </row>
    <row r="31" spans="1:18" s="56" customFormat="1" ht="15.75">
      <c r="A31" s="116" t="s">
        <v>30</v>
      </c>
      <c r="B31" s="116">
        <v>3250729170.413</v>
      </c>
      <c r="C31" s="116">
        <v>419261106.15787</v>
      </c>
      <c r="D31" s="139">
        <v>2794288</v>
      </c>
      <c r="E31" s="116">
        <v>1107548677.80025</v>
      </c>
      <c r="F31" s="134">
        <v>540714316.1332</v>
      </c>
      <c r="G31" s="134">
        <v>35342229.43918</v>
      </c>
      <c r="H31" s="134">
        <v>401552350.6886</v>
      </c>
      <c r="I31" s="134">
        <v>203335506.3226</v>
      </c>
      <c r="J31" s="134">
        <v>233125588.75</v>
      </c>
      <c r="K31" s="134">
        <v>155117986</v>
      </c>
      <c r="L31" s="134">
        <v>71734085.1213</v>
      </c>
      <c r="M31" s="135">
        <v>80203036</v>
      </c>
      <c r="N31" s="57"/>
      <c r="O31" s="57"/>
      <c r="P31" s="57"/>
      <c r="Q31" s="57"/>
      <c r="R31" s="57"/>
    </row>
    <row r="32" spans="1:18" s="56" customFormat="1" ht="15.75">
      <c r="A32" s="116" t="s">
        <v>60</v>
      </c>
      <c r="B32" s="116">
        <v>156530741.056</v>
      </c>
      <c r="C32" s="116">
        <v>114787942.74175999</v>
      </c>
      <c r="D32" s="139">
        <v>1019</v>
      </c>
      <c r="E32" s="116">
        <v>33770578.25396</v>
      </c>
      <c r="F32" s="134">
        <v>5243546.8</v>
      </c>
      <c r="G32" s="134">
        <v>743969</v>
      </c>
      <c r="H32" s="134">
        <v>1155115.26028</v>
      </c>
      <c r="I32" s="134">
        <v>828570</v>
      </c>
      <c r="J32" s="134">
        <v>0</v>
      </c>
      <c r="K32" s="134">
        <v>0</v>
      </c>
      <c r="L32" s="134">
        <v>0</v>
      </c>
      <c r="M32" s="135">
        <v>0</v>
      </c>
      <c r="N32" s="57"/>
      <c r="O32" s="57"/>
      <c r="P32" s="57"/>
      <c r="Q32" s="57"/>
      <c r="R32" s="57"/>
    </row>
    <row r="33" spans="1:18" s="56" customFormat="1" ht="15.75">
      <c r="A33" s="116" t="s">
        <v>61</v>
      </c>
      <c r="B33" s="116">
        <v>122704372.163</v>
      </c>
      <c r="C33" s="116">
        <v>89896219.04450001</v>
      </c>
      <c r="D33" s="139">
        <v>4861331.3368</v>
      </c>
      <c r="E33" s="116">
        <v>8691877.8627</v>
      </c>
      <c r="F33" s="134">
        <v>3577551.419</v>
      </c>
      <c r="G33" s="134">
        <v>3057470.75</v>
      </c>
      <c r="H33" s="134">
        <v>6218050.75</v>
      </c>
      <c r="I33" s="134">
        <v>2603475</v>
      </c>
      <c r="J33" s="134">
        <v>764241.25</v>
      </c>
      <c r="K33" s="134">
        <v>465408.75</v>
      </c>
      <c r="L33" s="134">
        <v>125000</v>
      </c>
      <c r="M33" s="135">
        <v>2443746</v>
      </c>
      <c r="N33" s="57"/>
      <c r="O33" s="57"/>
      <c r="P33" s="57"/>
      <c r="Q33" s="57"/>
      <c r="R33" s="57"/>
    </row>
    <row r="34" spans="1:18" s="56" customFormat="1" ht="15.75">
      <c r="A34" s="116" t="s">
        <v>51</v>
      </c>
      <c r="B34" s="116">
        <v>423608360.832</v>
      </c>
      <c r="C34" s="116">
        <v>186299641.61804998</v>
      </c>
      <c r="D34" s="139">
        <v>1330535.12045</v>
      </c>
      <c r="E34" s="116">
        <v>31818557.75214</v>
      </c>
      <c r="F34" s="134">
        <v>22504631.7478</v>
      </c>
      <c r="G34" s="134">
        <v>57111463.9571</v>
      </c>
      <c r="H34" s="134">
        <v>41150820.54456</v>
      </c>
      <c r="I34" s="134">
        <v>47173566.23566</v>
      </c>
      <c r="J34" s="134">
        <v>10132754.00252</v>
      </c>
      <c r="K34" s="134">
        <v>4007284</v>
      </c>
      <c r="L34" s="134">
        <v>5607840</v>
      </c>
      <c r="M34" s="135">
        <v>16471265.85372</v>
      </c>
      <c r="N34" s="57"/>
      <c r="O34" s="57"/>
      <c r="P34" s="57"/>
      <c r="Q34" s="57"/>
      <c r="R34" s="57"/>
    </row>
    <row r="35" spans="1:18" s="56" customFormat="1" ht="15.75">
      <c r="A35" s="116" t="s">
        <v>31</v>
      </c>
      <c r="B35" s="116">
        <v>338544441.698</v>
      </c>
      <c r="C35" s="116">
        <v>224089513.03241003</v>
      </c>
      <c r="D35" s="139">
        <v>1356875.01857</v>
      </c>
      <c r="E35" s="116">
        <v>38123989.68944</v>
      </c>
      <c r="F35" s="134">
        <v>34466942.61208</v>
      </c>
      <c r="G35" s="134">
        <v>4738561</v>
      </c>
      <c r="H35" s="134">
        <v>5336727</v>
      </c>
      <c r="I35" s="134">
        <v>5712672.89</v>
      </c>
      <c r="J35" s="134">
        <v>5589941</v>
      </c>
      <c r="K35" s="134">
        <v>5589942</v>
      </c>
      <c r="L35" s="134">
        <v>5303180</v>
      </c>
      <c r="M35" s="135">
        <v>8236097.4555</v>
      </c>
      <c r="N35" s="57"/>
      <c r="O35" s="57"/>
      <c r="P35" s="57"/>
      <c r="Q35" s="57"/>
      <c r="R35" s="57"/>
    </row>
    <row r="36" spans="1:18" s="56" customFormat="1" ht="15.75">
      <c r="A36" s="136" t="s">
        <v>29</v>
      </c>
      <c r="B36" s="116">
        <v>1070601339.4312763</v>
      </c>
      <c r="C36" s="116">
        <v>520065269.52006054</v>
      </c>
      <c r="D36" s="139">
        <v>3413521.264620006</v>
      </c>
      <c r="E36" s="116">
        <v>167812464.62337053</v>
      </c>
      <c r="F36" s="134">
        <v>48727863.53951967</v>
      </c>
      <c r="G36" s="134">
        <v>53555900.17857981</v>
      </c>
      <c r="H36" s="134">
        <v>54974042.503029585</v>
      </c>
      <c r="I36" s="134">
        <v>46571803.849261045</v>
      </c>
      <c r="J36" s="134">
        <v>40522130.898519754</v>
      </c>
      <c r="K36" s="134">
        <v>57674355.23668003</v>
      </c>
      <c r="L36" s="134">
        <v>19181932.435820043</v>
      </c>
      <c r="M36" s="135">
        <v>58102055.38181877</v>
      </c>
      <c r="N36" s="57"/>
      <c r="O36" s="57"/>
      <c r="P36" s="57"/>
      <c r="Q36" s="57"/>
      <c r="R36" s="57"/>
    </row>
    <row r="37" spans="1:18" s="56" customFormat="1" ht="14.25">
      <c r="A37" s="138"/>
      <c r="B37" s="117"/>
      <c r="C37" s="65"/>
      <c r="D37" s="140"/>
      <c r="E37" s="65"/>
      <c r="F37" s="58"/>
      <c r="G37" s="58"/>
      <c r="H37" s="58"/>
      <c r="I37" s="58"/>
      <c r="J37" s="58"/>
      <c r="K37" s="58"/>
      <c r="L37" s="58"/>
      <c r="M37" s="59"/>
      <c r="N37" s="57"/>
      <c r="O37" s="57"/>
      <c r="P37" s="57"/>
      <c r="Q37" s="57"/>
      <c r="R37" s="57"/>
    </row>
    <row r="38" spans="1:16" ht="15">
      <c r="A38" s="158" t="s">
        <v>78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67"/>
      <c r="O38" s="76"/>
      <c r="P38" s="67"/>
    </row>
    <row r="39" spans="1:14" ht="12.75">
      <c r="A39" s="77"/>
      <c r="B39" s="78"/>
      <c r="C39" s="78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2:14" ht="12.7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ht="12.75">
      <c r="N41" s="66"/>
    </row>
    <row r="42" ht="12.75">
      <c r="N42" s="66"/>
    </row>
    <row r="43" ht="12.75">
      <c r="N43" s="66"/>
    </row>
    <row r="44" ht="12.75">
      <c r="N44" s="66"/>
    </row>
    <row r="45" ht="12.75">
      <c r="N45" s="66"/>
    </row>
    <row r="46" spans="3:43" ht="12.75">
      <c r="C46" s="142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6"/>
      <c r="AN46" s="68"/>
      <c r="AO46" s="68"/>
      <c r="AP46" s="68"/>
      <c r="AQ46" s="68"/>
    </row>
    <row r="47" ht="12.75">
      <c r="N47" s="66"/>
    </row>
    <row r="48" ht="12.75">
      <c r="N48" s="66"/>
    </row>
    <row r="49" ht="12.75">
      <c r="N49" s="66"/>
    </row>
    <row r="50" ht="12.75">
      <c r="N50" s="66"/>
    </row>
    <row r="51" ht="12.75">
      <c r="N51" s="66"/>
    </row>
    <row r="52" ht="12.75">
      <c r="N52" s="66"/>
    </row>
    <row r="53" ht="12.75">
      <c r="N53" s="66"/>
    </row>
    <row r="54" ht="12.75">
      <c r="N54" s="66"/>
    </row>
    <row r="55" ht="12.75">
      <c r="N55" s="66"/>
    </row>
    <row r="56" ht="12.75">
      <c r="N56" s="66"/>
    </row>
    <row r="57" ht="12.75">
      <c r="N57" s="66"/>
    </row>
    <row r="58" ht="12.75">
      <c r="N58" s="66"/>
    </row>
  </sheetData>
  <mergeCells count="1">
    <mergeCell ref="A38:M38"/>
  </mergeCells>
  <printOptions/>
  <pageMargins left="0.75" right="0.75" top="1" bottom="1" header="0" footer="0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22"/>
  <sheetViews>
    <sheetView zoomScale="85" zoomScaleNormal="85" workbookViewId="0" topLeftCell="A1">
      <selection activeCell="A1" sqref="A1"/>
    </sheetView>
  </sheetViews>
  <sheetFormatPr defaultColWidth="11.00390625" defaultRowHeight="15.75"/>
  <cols>
    <col min="1" max="1" width="39.375" style="70" customWidth="1"/>
    <col min="2" max="2" width="10.00390625" style="70" customWidth="1"/>
    <col min="3" max="3" width="9.625" style="70" customWidth="1"/>
    <col min="4" max="16384" width="10.00390625" style="70" customWidth="1"/>
  </cols>
  <sheetData>
    <row r="1" spans="1:17" ht="19.5" customHeight="1">
      <c r="A1" s="118" t="s">
        <v>90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0"/>
      <c r="O1" s="50"/>
      <c r="P1" s="50"/>
      <c r="Q1" s="50"/>
    </row>
    <row r="2" spans="1:17" ht="19.5" customHeight="1">
      <c r="A2" s="131" t="s">
        <v>84</v>
      </c>
      <c r="B2" s="5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25">
      <c r="A3" s="52"/>
      <c r="B3" s="52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62"/>
      <c r="O3" s="62"/>
      <c r="P3" s="50"/>
      <c r="Q3" s="50"/>
    </row>
    <row r="4" spans="1:17" s="53" customFormat="1" ht="42.75" customHeight="1">
      <c r="A4" s="96"/>
      <c r="B4" s="96" t="s">
        <v>74</v>
      </c>
      <c r="C4" s="96" t="s">
        <v>75</v>
      </c>
      <c r="D4" s="96" t="s">
        <v>76</v>
      </c>
      <c r="E4" s="151" t="s">
        <v>79</v>
      </c>
      <c r="F4" s="97" t="s">
        <v>81</v>
      </c>
      <c r="G4" s="97" t="s">
        <v>82</v>
      </c>
      <c r="H4" s="97" t="s">
        <v>83</v>
      </c>
      <c r="I4" s="97">
        <v>2011</v>
      </c>
      <c r="J4" s="97">
        <v>2012</v>
      </c>
      <c r="K4" s="97">
        <v>2013</v>
      </c>
      <c r="L4" s="97">
        <v>2014</v>
      </c>
      <c r="M4" s="98" t="s">
        <v>77</v>
      </c>
      <c r="N4" s="63"/>
      <c r="O4" s="63"/>
      <c r="P4" s="63"/>
      <c r="Q4" s="63"/>
    </row>
    <row r="5" spans="1:17" s="53" customFormat="1" ht="16.5" customHeight="1">
      <c r="A5" s="63"/>
      <c r="B5" s="81"/>
      <c r="C5" s="81"/>
      <c r="D5" s="81"/>
      <c r="E5" s="54"/>
      <c r="F5" s="63"/>
      <c r="G5" s="63"/>
      <c r="H5" s="63"/>
      <c r="I5" s="63"/>
      <c r="J5" s="63"/>
      <c r="K5" s="63"/>
      <c r="L5" s="63"/>
      <c r="M5" s="82"/>
      <c r="N5" s="63"/>
      <c r="O5" s="63"/>
      <c r="P5" s="63"/>
      <c r="Q5" s="63"/>
    </row>
    <row r="6" spans="1:17" s="56" customFormat="1" ht="16.5">
      <c r="A6" s="85" t="s">
        <v>3</v>
      </c>
      <c r="B6" s="86">
        <f>+SUM(B9:B15)</f>
        <v>3440382917.8774786</v>
      </c>
      <c r="C6" s="86">
        <f aca="true" t="shared" si="0" ref="C6:M6">+SUM(C9:C15)</f>
        <v>343031719.15139997</v>
      </c>
      <c r="D6" s="86">
        <f t="shared" si="0"/>
        <v>14661029.3719</v>
      </c>
      <c r="E6" s="86">
        <f t="shared" si="0"/>
        <v>697246642.53708</v>
      </c>
      <c r="F6" s="87">
        <f t="shared" si="0"/>
        <v>393461067.71986204</v>
      </c>
      <c r="G6" s="87">
        <f t="shared" si="0"/>
        <v>142225148.65326</v>
      </c>
      <c r="H6" s="87">
        <f t="shared" si="0"/>
        <v>235342342.591062</v>
      </c>
      <c r="I6" s="87">
        <f t="shared" si="0"/>
        <v>358916465.1757238</v>
      </c>
      <c r="J6" s="87">
        <f t="shared" si="0"/>
        <v>238981410.09514028</v>
      </c>
      <c r="K6" s="87">
        <f t="shared" si="0"/>
        <v>166948286.6431</v>
      </c>
      <c r="L6" s="87">
        <f t="shared" si="0"/>
        <v>35258307</v>
      </c>
      <c r="M6" s="88">
        <f t="shared" si="0"/>
        <v>814024519</v>
      </c>
      <c r="N6" s="57"/>
      <c r="O6" s="57"/>
      <c r="P6" s="57"/>
      <c r="Q6" s="57"/>
    </row>
    <row r="7" spans="1:17" s="53" customFormat="1" ht="16.5" customHeight="1">
      <c r="A7" s="63"/>
      <c r="B7" s="89"/>
      <c r="C7" s="89"/>
      <c r="D7" s="89"/>
      <c r="E7" s="99"/>
      <c r="F7" s="90"/>
      <c r="G7" s="90"/>
      <c r="H7" s="90"/>
      <c r="I7" s="90"/>
      <c r="J7" s="90"/>
      <c r="K7" s="90"/>
      <c r="L7" s="90"/>
      <c r="M7" s="91"/>
      <c r="N7" s="57"/>
      <c r="O7" s="63"/>
      <c r="P7" s="63"/>
      <c r="Q7" s="63"/>
    </row>
    <row r="8" spans="1:106" ht="16.5">
      <c r="A8" s="23" t="s">
        <v>5</v>
      </c>
      <c r="B8" s="92">
        <v>2953701700.573479</v>
      </c>
      <c r="C8" s="94">
        <v>318034796.45834</v>
      </c>
      <c r="D8" s="92">
        <v>14646213.3719</v>
      </c>
      <c r="E8" s="93">
        <v>538683942.02442</v>
      </c>
      <c r="F8" s="94">
        <v>311477025.775362</v>
      </c>
      <c r="G8" s="94">
        <v>137825565.31735998</v>
      </c>
      <c r="H8" s="94">
        <v>230124383.479882</v>
      </c>
      <c r="I8" s="94">
        <v>198485153.1757238</v>
      </c>
      <c r="J8" s="94">
        <v>234204378.09514028</v>
      </c>
      <c r="K8" s="94">
        <v>162473304.6431</v>
      </c>
      <c r="L8" s="94">
        <v>30972591</v>
      </c>
      <c r="M8" s="95">
        <v>776723815</v>
      </c>
      <c r="N8" s="57"/>
      <c r="O8" s="57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I8" s="80"/>
      <c r="CJ8" s="80"/>
      <c r="CK8" s="80"/>
      <c r="CL8" s="80"/>
      <c r="CQ8" s="80"/>
      <c r="CR8" s="80"/>
      <c r="CV8" s="80"/>
      <c r="CW8" s="80"/>
      <c r="CY8" s="80"/>
      <c r="CZ8" s="80"/>
      <c r="DA8" s="80"/>
      <c r="DB8" s="80"/>
    </row>
    <row r="9" spans="1:75" ht="16.5">
      <c r="A9" s="130" t="s">
        <v>23</v>
      </c>
      <c r="B9" s="92">
        <v>1660812660.02748</v>
      </c>
      <c r="C9" s="94">
        <v>13720620.38</v>
      </c>
      <c r="D9" s="92">
        <v>11695441.3719</v>
      </c>
      <c r="E9" s="93">
        <v>61271269</v>
      </c>
      <c r="F9" s="94">
        <v>139425867.874862</v>
      </c>
      <c r="G9" s="94">
        <v>39193286</v>
      </c>
      <c r="H9" s="94">
        <v>204028649.628362</v>
      </c>
      <c r="I9" s="94">
        <v>124922642.85692382</v>
      </c>
      <c r="J9" s="94">
        <v>170680890.2672203</v>
      </c>
      <c r="K9" s="94">
        <v>112719253.6431</v>
      </c>
      <c r="L9" s="94">
        <v>10072328</v>
      </c>
      <c r="M9" s="95">
        <v>773082411</v>
      </c>
      <c r="N9" s="57"/>
      <c r="O9" s="57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U9" s="80"/>
      <c r="AW9" s="80"/>
      <c r="BW9" s="80"/>
    </row>
    <row r="10" spans="1:15" ht="16.5">
      <c r="A10" s="130" t="s">
        <v>24</v>
      </c>
      <c r="B10" s="92">
        <v>221817698.086</v>
      </c>
      <c r="C10" s="94">
        <v>201975253.59516</v>
      </c>
      <c r="D10" s="92">
        <v>0</v>
      </c>
      <c r="E10" s="93">
        <v>17564883.14935998</v>
      </c>
      <c r="F10" s="94">
        <v>49503.0196</v>
      </c>
      <c r="G10" s="94">
        <v>13354.31736</v>
      </c>
      <c r="H10" s="94">
        <v>1621144.762</v>
      </c>
      <c r="I10" s="94">
        <v>0</v>
      </c>
      <c r="J10" s="94">
        <v>0</v>
      </c>
      <c r="K10" s="94">
        <v>0</v>
      </c>
      <c r="L10" s="94">
        <v>0</v>
      </c>
      <c r="M10" s="95">
        <v>0</v>
      </c>
      <c r="N10" s="57"/>
      <c r="O10" s="57"/>
    </row>
    <row r="11" spans="1:15" ht="16.5">
      <c r="A11" s="130" t="s">
        <v>43</v>
      </c>
      <c r="B11" s="92">
        <v>522562308</v>
      </c>
      <c r="C11" s="94">
        <v>20387388</v>
      </c>
      <c r="D11" s="92">
        <v>0</v>
      </c>
      <c r="E11" s="93">
        <v>407686236</v>
      </c>
      <c r="F11" s="94">
        <v>9582397</v>
      </c>
      <c r="G11" s="94">
        <v>1442357</v>
      </c>
      <c r="H11" s="94">
        <v>12936487</v>
      </c>
      <c r="I11" s="94">
        <v>24737834</v>
      </c>
      <c r="J11" s="94">
        <v>16137336</v>
      </c>
      <c r="K11" s="94">
        <v>17375473</v>
      </c>
      <c r="L11" s="94">
        <v>10541934</v>
      </c>
      <c r="M11" s="95">
        <v>2037893</v>
      </c>
      <c r="N11" s="57"/>
      <c r="O11" s="57"/>
    </row>
    <row r="12" spans="1:15" ht="16.5">
      <c r="A12" s="130" t="s">
        <v>36</v>
      </c>
      <c r="B12" s="92">
        <v>548509034.4599993</v>
      </c>
      <c r="C12" s="94">
        <v>81951534.48317997</v>
      </c>
      <c r="D12" s="92">
        <v>2950772</v>
      </c>
      <c r="E12" s="93">
        <v>52161553.87506011</v>
      </c>
      <c r="F12" s="94">
        <v>162419257.88090006</v>
      </c>
      <c r="G12" s="94">
        <v>97176568</v>
      </c>
      <c r="H12" s="94">
        <v>11538102.089520007</v>
      </c>
      <c r="I12" s="94">
        <v>48824676.31879997</v>
      </c>
      <c r="J12" s="94">
        <v>47386151.82791999</v>
      </c>
      <c r="K12" s="94">
        <v>32378578</v>
      </c>
      <c r="L12" s="94">
        <v>10358329</v>
      </c>
      <c r="M12" s="95">
        <v>1603511</v>
      </c>
      <c r="N12" s="57"/>
      <c r="O12" s="57"/>
    </row>
    <row r="13" spans="1:15" ht="16.5">
      <c r="A13" s="23" t="s">
        <v>44</v>
      </c>
      <c r="B13" s="92">
        <v>473580775.03</v>
      </c>
      <c r="C13" s="94">
        <v>18727588.17582</v>
      </c>
      <c r="D13" s="92">
        <v>14816</v>
      </c>
      <c r="E13" s="93">
        <v>152404920.70086</v>
      </c>
      <c r="F13" s="94">
        <v>81582604.4602</v>
      </c>
      <c r="G13" s="94">
        <v>4399583.3359</v>
      </c>
      <c r="H13" s="94">
        <v>5185398</v>
      </c>
      <c r="I13" s="94">
        <v>160431312</v>
      </c>
      <c r="J13" s="94">
        <v>4777032</v>
      </c>
      <c r="K13" s="94">
        <v>4474982</v>
      </c>
      <c r="L13" s="94">
        <v>4285716</v>
      </c>
      <c r="M13" s="95">
        <v>37300704</v>
      </c>
      <c r="N13" s="57"/>
      <c r="O13" s="57"/>
    </row>
    <row r="14" spans="1:15" ht="16.5">
      <c r="A14" s="23" t="s">
        <v>10</v>
      </c>
      <c r="B14" s="92">
        <v>7934260.274</v>
      </c>
      <c r="C14" s="94">
        <v>1393042.51724</v>
      </c>
      <c r="D14" s="92">
        <v>0</v>
      </c>
      <c r="E14" s="93">
        <v>6157779.8118</v>
      </c>
      <c r="F14" s="94">
        <v>111547.4843</v>
      </c>
      <c r="G14" s="94">
        <v>0</v>
      </c>
      <c r="H14" s="94">
        <v>32561.11118</v>
      </c>
      <c r="I14" s="94">
        <v>0</v>
      </c>
      <c r="J14" s="94">
        <v>0</v>
      </c>
      <c r="K14" s="94">
        <v>0</v>
      </c>
      <c r="L14" s="94">
        <v>0</v>
      </c>
      <c r="M14" s="95">
        <v>0</v>
      </c>
      <c r="N14" s="57"/>
      <c r="O14" s="57"/>
    </row>
    <row r="15" spans="1:15" ht="16.5">
      <c r="A15" s="23" t="s">
        <v>22</v>
      </c>
      <c r="B15" s="92">
        <v>5166182</v>
      </c>
      <c r="C15" s="94">
        <v>4876292</v>
      </c>
      <c r="D15" s="92">
        <v>0</v>
      </c>
      <c r="E15" s="93">
        <v>0</v>
      </c>
      <c r="F15" s="94">
        <v>289890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5">
        <v>0</v>
      </c>
      <c r="N15" s="57"/>
      <c r="O15" s="57"/>
    </row>
    <row r="16" spans="1:15" ht="14.25">
      <c r="A16" s="119"/>
      <c r="B16" s="121"/>
      <c r="C16" s="121"/>
      <c r="D16" s="121"/>
      <c r="E16" s="121"/>
      <c r="F16" s="120"/>
      <c r="G16" s="120"/>
      <c r="H16" s="120"/>
      <c r="I16" s="120"/>
      <c r="J16" s="120"/>
      <c r="K16" s="120"/>
      <c r="L16" s="120"/>
      <c r="M16" s="153"/>
      <c r="N16" s="55"/>
      <c r="O16" s="57"/>
    </row>
    <row r="17" spans="2:15" ht="14.25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55"/>
      <c r="O17" s="55"/>
    </row>
    <row r="18" spans="2:15" ht="14.25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  <c r="O18" s="55"/>
    </row>
    <row r="19" spans="14:15" ht="14.25">
      <c r="N19" s="55"/>
      <c r="O19" s="55"/>
    </row>
    <row r="20" spans="14:15" ht="14.25">
      <c r="N20" s="55"/>
      <c r="O20" s="55"/>
    </row>
    <row r="21" spans="14:15" ht="14.25">
      <c r="N21" s="55"/>
      <c r="O21" s="55"/>
    </row>
    <row r="22" spans="14:15" ht="14.25">
      <c r="N22" s="55"/>
      <c r="O22" s="55"/>
    </row>
  </sheetData>
  <printOptions/>
  <pageMargins left="0.75" right="0.75" top="1" bottom="1" header="0" footer="0"/>
  <pageSetup fitToHeight="1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85" zoomScaleNormal="85" workbookViewId="0" topLeftCell="A1">
      <selection activeCell="A1" sqref="A1"/>
    </sheetView>
  </sheetViews>
  <sheetFormatPr defaultColWidth="11.00390625" defaultRowHeight="15.75"/>
  <cols>
    <col min="1" max="1" width="35.375" style="70" bestFit="1" customWidth="1"/>
    <col min="2" max="2" width="10.00390625" style="70" customWidth="1"/>
    <col min="3" max="3" width="9.50390625" style="70" customWidth="1"/>
    <col min="4" max="5" width="10.00390625" style="70" customWidth="1"/>
    <col min="6" max="6" width="11.50390625" style="70" customWidth="1"/>
    <col min="7" max="7" width="11.75390625" style="70" customWidth="1"/>
    <col min="8" max="8" width="11.625" style="70" customWidth="1"/>
    <col min="9" max="13" width="10.00390625" style="70" customWidth="1"/>
    <col min="14" max="14" width="10.00390625" style="55" customWidth="1"/>
    <col min="15" max="16384" width="10.00390625" style="70" customWidth="1"/>
  </cols>
  <sheetData>
    <row r="1" spans="1:19" ht="19.5" customHeight="1">
      <c r="A1" s="118" t="s">
        <v>88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O1" s="55"/>
      <c r="P1" s="55"/>
      <c r="Q1" s="55"/>
      <c r="R1" s="55"/>
      <c r="S1" s="55"/>
    </row>
    <row r="2" spans="1:19" ht="19.5" customHeight="1">
      <c r="A2" s="131" t="s">
        <v>84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O2" s="55"/>
      <c r="P2" s="55"/>
      <c r="Q2" s="55"/>
      <c r="R2" s="55"/>
      <c r="S2" s="55"/>
    </row>
    <row r="3" spans="1:19" ht="14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O3" s="55"/>
      <c r="P3" s="55"/>
      <c r="Q3" s="55"/>
      <c r="R3" s="55"/>
      <c r="S3" s="55"/>
    </row>
    <row r="4" spans="1:18" s="53" customFormat="1" ht="42.75" customHeight="1">
      <c r="A4" s="96"/>
      <c r="B4" s="96" t="s">
        <v>74</v>
      </c>
      <c r="C4" s="96" t="s">
        <v>75</v>
      </c>
      <c r="D4" s="96" t="s">
        <v>76</v>
      </c>
      <c r="E4" s="151" t="s">
        <v>79</v>
      </c>
      <c r="F4" s="97" t="s">
        <v>81</v>
      </c>
      <c r="G4" s="97" t="s">
        <v>82</v>
      </c>
      <c r="H4" s="97" t="s">
        <v>83</v>
      </c>
      <c r="I4" s="97">
        <v>2011</v>
      </c>
      <c r="J4" s="97">
        <v>2012</v>
      </c>
      <c r="K4" s="97">
        <v>2013</v>
      </c>
      <c r="L4" s="97">
        <v>2014</v>
      </c>
      <c r="M4" s="98" t="s">
        <v>77</v>
      </c>
      <c r="N4" s="154"/>
      <c r="O4" s="63"/>
      <c r="P4" s="63"/>
      <c r="Q4" s="63"/>
      <c r="R4" s="63"/>
    </row>
    <row r="5" spans="1:18" s="53" customFormat="1" ht="16.5" customHeight="1">
      <c r="A5" s="63"/>
      <c r="B5" s="81"/>
      <c r="C5" s="81"/>
      <c r="D5" s="81"/>
      <c r="E5" s="54"/>
      <c r="F5" s="63"/>
      <c r="G5" s="63"/>
      <c r="H5" s="63"/>
      <c r="I5" s="63"/>
      <c r="J5" s="63"/>
      <c r="K5" s="63"/>
      <c r="L5" s="63"/>
      <c r="M5" s="82"/>
      <c r="N5" s="63"/>
      <c r="O5" s="63"/>
      <c r="P5" s="63"/>
      <c r="Q5" s="63"/>
      <c r="R5" s="63"/>
    </row>
    <row r="6" spans="1:18" s="56" customFormat="1" ht="16.5">
      <c r="A6" s="85" t="s">
        <v>3</v>
      </c>
      <c r="B6" s="86">
        <f>+SUM(B9:B15)</f>
        <v>3440382917.87748</v>
      </c>
      <c r="C6" s="86">
        <f aca="true" t="shared" si="0" ref="C6:M6">+SUM(C9:C15)</f>
        <v>343031719.15139997</v>
      </c>
      <c r="D6" s="86">
        <f t="shared" si="0"/>
        <v>14661029.3719</v>
      </c>
      <c r="E6" s="86">
        <f t="shared" si="0"/>
        <v>697246642.5370799</v>
      </c>
      <c r="F6" s="87">
        <f t="shared" si="0"/>
        <v>393461067.71986204</v>
      </c>
      <c r="G6" s="87">
        <f t="shared" si="0"/>
        <v>142225148.65326</v>
      </c>
      <c r="H6" s="87">
        <f t="shared" si="0"/>
        <v>235342342.591062</v>
      </c>
      <c r="I6" s="87">
        <f t="shared" si="0"/>
        <v>358916465.1757238</v>
      </c>
      <c r="J6" s="87">
        <f t="shared" si="0"/>
        <v>238981410.0951403</v>
      </c>
      <c r="K6" s="87">
        <f t="shared" si="0"/>
        <v>166948286.64310002</v>
      </c>
      <c r="L6" s="87">
        <f t="shared" si="0"/>
        <v>35258313</v>
      </c>
      <c r="M6" s="88">
        <f t="shared" si="0"/>
        <v>814024513</v>
      </c>
      <c r="N6" s="87"/>
      <c r="O6" s="57"/>
      <c r="P6" s="57"/>
      <c r="Q6" s="57"/>
      <c r="R6" s="57"/>
    </row>
    <row r="7" spans="1:18" s="53" customFormat="1" ht="16.5" customHeight="1">
      <c r="A7" s="63"/>
      <c r="B7" s="89"/>
      <c r="C7" s="89"/>
      <c r="D7" s="89"/>
      <c r="E7" s="99"/>
      <c r="F7" s="90"/>
      <c r="G7" s="90"/>
      <c r="H7" s="90"/>
      <c r="I7" s="90"/>
      <c r="J7" s="90"/>
      <c r="K7" s="90"/>
      <c r="L7" s="90"/>
      <c r="M7" s="91"/>
      <c r="N7" s="90"/>
      <c r="O7" s="57"/>
      <c r="P7" s="63"/>
      <c r="Q7" s="63"/>
      <c r="R7" s="63"/>
    </row>
    <row r="8" spans="1:19" ht="15.75">
      <c r="A8" s="23" t="s">
        <v>18</v>
      </c>
      <c r="B8" s="122">
        <v>678473061.258</v>
      </c>
      <c r="C8" s="123">
        <v>100942266.46736</v>
      </c>
      <c r="D8" s="122">
        <v>2950772</v>
      </c>
      <c r="E8" s="155">
        <v>384828349.13571995</v>
      </c>
      <c r="F8" s="123">
        <v>108273474.2779</v>
      </c>
      <c r="G8" s="123">
        <v>8488357</v>
      </c>
      <c r="H8" s="123">
        <v>7130026</v>
      </c>
      <c r="I8" s="123">
        <v>22793941</v>
      </c>
      <c r="J8" s="123">
        <v>16923414</v>
      </c>
      <c r="K8" s="123">
        <v>15685914</v>
      </c>
      <c r="L8" s="123">
        <v>7842957</v>
      </c>
      <c r="M8" s="124">
        <v>2899040</v>
      </c>
      <c r="N8" s="123"/>
      <c r="O8" s="57"/>
      <c r="P8" s="75"/>
      <c r="Q8" s="55"/>
      <c r="R8" s="55"/>
      <c r="S8" s="55"/>
    </row>
    <row r="9" spans="1:19" ht="15.75">
      <c r="A9" s="129" t="s">
        <v>19</v>
      </c>
      <c r="B9" s="122">
        <v>141314546.038</v>
      </c>
      <c r="C9" s="123">
        <v>99662072.46736</v>
      </c>
      <c r="D9" s="122">
        <v>2950772</v>
      </c>
      <c r="E9" s="155">
        <v>25092184.20471996</v>
      </c>
      <c r="F9" s="123">
        <v>4209594.98529999</v>
      </c>
      <c r="G9" s="123">
        <v>0</v>
      </c>
      <c r="H9" s="123">
        <v>5483305</v>
      </c>
      <c r="I9" s="123">
        <v>1000000</v>
      </c>
      <c r="J9" s="123">
        <v>0</v>
      </c>
      <c r="K9" s="123">
        <v>0</v>
      </c>
      <c r="L9" s="123">
        <v>0</v>
      </c>
      <c r="M9" s="124">
        <v>2899040</v>
      </c>
      <c r="N9" s="123"/>
      <c r="O9" s="57"/>
      <c r="P9" s="75"/>
      <c r="Q9" s="55"/>
      <c r="R9" s="55"/>
      <c r="S9" s="55"/>
    </row>
    <row r="10" spans="1:19" ht="15.75">
      <c r="A10" s="129" t="s">
        <v>20</v>
      </c>
      <c r="B10" s="122">
        <v>537158515.22</v>
      </c>
      <c r="C10" s="123">
        <v>1280194</v>
      </c>
      <c r="D10" s="122">
        <v>0</v>
      </c>
      <c r="E10" s="155">
        <v>359736164.931</v>
      </c>
      <c r="F10" s="123">
        <v>104063879.2926</v>
      </c>
      <c r="G10" s="123">
        <v>8488357</v>
      </c>
      <c r="H10" s="123">
        <v>1646721</v>
      </c>
      <c r="I10" s="123">
        <v>21793941</v>
      </c>
      <c r="J10" s="123">
        <v>16923414</v>
      </c>
      <c r="K10" s="123">
        <v>15685914</v>
      </c>
      <c r="L10" s="123">
        <v>7842957</v>
      </c>
      <c r="M10" s="124">
        <v>0</v>
      </c>
      <c r="N10" s="123"/>
      <c r="O10" s="57"/>
      <c r="P10" s="75"/>
      <c r="Q10" s="55"/>
      <c r="R10" s="55"/>
      <c r="S10" s="55"/>
    </row>
    <row r="11" spans="1:19" ht="15.75">
      <c r="A11" s="23" t="s">
        <v>46</v>
      </c>
      <c r="B11" s="122">
        <v>932311304.87</v>
      </c>
      <c r="C11" s="123">
        <v>39070266.3844</v>
      </c>
      <c r="D11" s="122">
        <v>1244546</v>
      </c>
      <c r="E11" s="155">
        <v>225942433.8431</v>
      </c>
      <c r="F11" s="123">
        <v>134623461.1823</v>
      </c>
      <c r="G11" s="123">
        <v>107234950.65326</v>
      </c>
      <c r="H11" s="123">
        <v>53009627.41182</v>
      </c>
      <c r="I11" s="123">
        <v>219082903.4064</v>
      </c>
      <c r="J11" s="123">
        <v>62247162.9731</v>
      </c>
      <c r="K11" s="123">
        <v>60141638.9731</v>
      </c>
      <c r="L11" s="123">
        <v>5950770</v>
      </c>
      <c r="M11" s="124">
        <v>23767666</v>
      </c>
      <c r="N11" s="123"/>
      <c r="O11" s="57"/>
      <c r="P11" s="75"/>
      <c r="Q11" s="55"/>
      <c r="R11" s="55"/>
      <c r="S11" s="55"/>
    </row>
    <row r="12" spans="1:19" ht="15.75">
      <c r="A12" s="23" t="s">
        <v>13</v>
      </c>
      <c r="B12" s="122">
        <v>1464600920.69748</v>
      </c>
      <c r="C12" s="123">
        <v>12047620.38</v>
      </c>
      <c r="D12" s="122">
        <v>10465711.3719</v>
      </c>
      <c r="E12" s="155">
        <v>57271269</v>
      </c>
      <c r="F12" s="123">
        <v>139425867.874862</v>
      </c>
      <c r="G12" s="123">
        <v>23068286</v>
      </c>
      <c r="H12" s="123">
        <v>160826397.655262</v>
      </c>
      <c r="I12" s="123">
        <v>81595389.45052382</v>
      </c>
      <c r="J12" s="123">
        <v>127353638.2941203</v>
      </c>
      <c r="K12" s="123">
        <v>69392001.67</v>
      </c>
      <c r="L12" s="123">
        <v>10072328</v>
      </c>
      <c r="M12" s="124">
        <v>773082411</v>
      </c>
      <c r="N12" s="123"/>
      <c r="O12" s="57"/>
      <c r="P12" s="75"/>
      <c r="Q12" s="55"/>
      <c r="R12" s="55"/>
      <c r="S12" s="55"/>
    </row>
    <row r="13" spans="1:19" ht="15.75">
      <c r="A13" s="23" t="s">
        <v>15</v>
      </c>
      <c r="B13" s="122">
        <v>101021982</v>
      </c>
      <c r="C13" s="123">
        <v>0</v>
      </c>
      <c r="D13" s="122">
        <v>0</v>
      </c>
      <c r="E13" s="155">
        <v>4174867</v>
      </c>
      <c r="F13" s="123">
        <v>5003788</v>
      </c>
      <c r="G13" s="123">
        <v>3308555</v>
      </c>
      <c r="H13" s="123">
        <v>8506060</v>
      </c>
      <c r="I13" s="123">
        <v>23629230</v>
      </c>
      <c r="J13" s="123">
        <v>21365599</v>
      </c>
      <c r="K13" s="123">
        <v>21603732</v>
      </c>
      <c r="L13" s="123">
        <v>11392258</v>
      </c>
      <c r="M13" s="124">
        <v>2037893</v>
      </c>
      <c r="N13" s="123"/>
      <c r="O13" s="57"/>
      <c r="P13" s="75"/>
      <c r="Q13" s="55"/>
      <c r="R13" s="55"/>
      <c r="S13" s="55"/>
    </row>
    <row r="14" spans="1:19" ht="15.75">
      <c r="A14" s="23" t="s">
        <v>21</v>
      </c>
      <c r="B14" s="122">
        <v>53435332.120000005</v>
      </c>
      <c r="C14" s="123">
        <v>20000000</v>
      </c>
      <c r="D14" s="122">
        <v>0</v>
      </c>
      <c r="E14" s="155">
        <v>0</v>
      </c>
      <c r="F14" s="123">
        <v>5683535.8809</v>
      </c>
      <c r="G14" s="123">
        <v>0</v>
      </c>
      <c r="H14" s="123">
        <v>5640199.08948</v>
      </c>
      <c r="I14" s="123">
        <v>11145001.318799999</v>
      </c>
      <c r="J14" s="123">
        <v>10966595.827920001</v>
      </c>
      <c r="K14" s="123">
        <v>0</v>
      </c>
      <c r="L14" s="123">
        <v>0</v>
      </c>
      <c r="M14" s="124">
        <v>0</v>
      </c>
      <c r="N14" s="123"/>
      <c r="O14" s="57"/>
      <c r="P14" s="75"/>
      <c r="Q14" s="55"/>
      <c r="R14" s="55"/>
      <c r="S14" s="55"/>
    </row>
    <row r="15" spans="1:19" ht="15.75">
      <c r="A15" s="23" t="s">
        <v>4</v>
      </c>
      <c r="B15" s="122">
        <v>210540316.93199998</v>
      </c>
      <c r="C15" s="123">
        <v>170971565.91964</v>
      </c>
      <c r="D15" s="122">
        <v>0</v>
      </c>
      <c r="E15" s="155">
        <v>25029723.55826</v>
      </c>
      <c r="F15" s="123">
        <v>450940.5039</v>
      </c>
      <c r="G15" s="123">
        <v>125000</v>
      </c>
      <c r="H15" s="123">
        <v>230032.43449999997</v>
      </c>
      <c r="I15" s="123">
        <v>670000</v>
      </c>
      <c r="J15" s="123">
        <v>125000</v>
      </c>
      <c r="K15" s="123">
        <v>125000</v>
      </c>
      <c r="L15" s="123">
        <v>0</v>
      </c>
      <c r="M15" s="124">
        <v>12237503</v>
      </c>
      <c r="N15" s="123"/>
      <c r="O15" s="57"/>
      <c r="P15" s="75"/>
      <c r="Q15" s="55"/>
      <c r="R15" s="55"/>
      <c r="S15" s="55"/>
    </row>
    <row r="16" spans="1:19" ht="14.25">
      <c r="A16" s="119"/>
      <c r="B16" s="125"/>
      <c r="C16" s="121"/>
      <c r="D16" s="121"/>
      <c r="E16" s="121"/>
      <c r="F16" s="120"/>
      <c r="G16" s="120"/>
      <c r="H16" s="120"/>
      <c r="I16" s="120"/>
      <c r="J16" s="120"/>
      <c r="K16" s="120"/>
      <c r="L16" s="120"/>
      <c r="M16" s="153"/>
      <c r="O16" s="55"/>
      <c r="P16" s="55"/>
      <c r="Q16" s="55"/>
      <c r="R16" s="55"/>
      <c r="S16" s="55"/>
    </row>
    <row r="17" ht="14.25">
      <c r="O17" s="55"/>
    </row>
    <row r="18" spans="2:15" ht="14.25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5"/>
      <c r="O18" s="71"/>
    </row>
  </sheetData>
  <printOptions/>
  <pageMargins left="0.75" right="0.75" top="1" bottom="1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9"/>
  <sheetViews>
    <sheetView zoomScale="85" zoomScaleNormal="85" workbookViewId="0" topLeftCell="R1">
      <selection activeCell="AG8" sqref="AG8"/>
    </sheetView>
  </sheetViews>
  <sheetFormatPr defaultColWidth="11.00390625" defaultRowHeight="15.75"/>
  <cols>
    <col min="1" max="1" width="34.00390625" style="0" customWidth="1"/>
    <col min="30" max="30" width="11.00390625" style="31" customWidth="1"/>
  </cols>
  <sheetData>
    <row r="1" ht="19.5" customHeight="1">
      <c r="A1" s="1" t="s">
        <v>32</v>
      </c>
    </row>
    <row r="2" spans="1:9" ht="19.5" customHeight="1">
      <c r="A2" s="2" t="s">
        <v>84</v>
      </c>
      <c r="H2" s="3"/>
      <c r="I2" s="3"/>
    </row>
    <row r="3" spans="1:30" ht="15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3" s="10" customFormat="1" ht="15">
      <c r="A4" s="8"/>
      <c r="B4" s="9">
        <v>37256</v>
      </c>
      <c r="C4" s="9">
        <v>37437</v>
      </c>
      <c r="D4" s="9">
        <v>37529</v>
      </c>
      <c r="E4" s="9">
        <v>37621</v>
      </c>
      <c r="F4" s="9">
        <v>37711</v>
      </c>
      <c r="G4" s="9">
        <v>37802</v>
      </c>
      <c r="H4" s="9">
        <v>37894</v>
      </c>
      <c r="I4" s="9">
        <v>37986</v>
      </c>
      <c r="J4" s="9">
        <v>38077</v>
      </c>
      <c r="K4" s="9">
        <v>38168</v>
      </c>
      <c r="L4" s="9">
        <v>38260</v>
      </c>
      <c r="M4" s="9">
        <v>38352</v>
      </c>
      <c r="N4" s="9">
        <v>38442</v>
      </c>
      <c r="O4" s="9">
        <v>38533</v>
      </c>
      <c r="P4" s="9">
        <v>38625</v>
      </c>
      <c r="Q4" s="9">
        <v>38717</v>
      </c>
      <c r="R4" s="9">
        <v>38807</v>
      </c>
      <c r="S4" s="9">
        <v>38898</v>
      </c>
      <c r="T4" s="9">
        <v>38990</v>
      </c>
      <c r="U4" s="9">
        <v>39082</v>
      </c>
      <c r="V4" s="9">
        <v>39172</v>
      </c>
      <c r="W4" s="9">
        <v>39263</v>
      </c>
      <c r="X4" s="9">
        <v>39355</v>
      </c>
      <c r="Y4" s="9">
        <v>39447</v>
      </c>
      <c r="Z4" s="9">
        <v>39538</v>
      </c>
      <c r="AA4" s="9">
        <v>39629</v>
      </c>
      <c r="AB4" s="9">
        <v>39721</v>
      </c>
      <c r="AC4" s="9">
        <v>39813</v>
      </c>
      <c r="AD4" s="9">
        <v>39903</v>
      </c>
      <c r="AE4" s="9">
        <v>39994</v>
      </c>
      <c r="AF4" s="9">
        <v>40086</v>
      </c>
      <c r="AG4" s="148">
        <v>40178</v>
      </c>
    </row>
    <row r="5" spans="1:31" ht="16.5">
      <c r="A5" s="4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E5" s="31"/>
    </row>
    <row r="6" spans="1:33" s="15" customFormat="1" ht="16.5">
      <c r="A6" s="12" t="s">
        <v>3</v>
      </c>
      <c r="B6" s="12">
        <v>62448551115.6319</v>
      </c>
      <c r="C6" s="12">
        <v>58446840328.68176</v>
      </c>
      <c r="D6" s="12">
        <v>57056487075.688835</v>
      </c>
      <c r="E6" s="12">
        <v>54570429421.77532</v>
      </c>
      <c r="F6" s="12">
        <v>54474442947.68284</v>
      </c>
      <c r="G6" s="12">
        <v>54402657413.87208</v>
      </c>
      <c r="H6" s="12">
        <v>52902239840.123024</v>
      </c>
      <c r="I6" s="12">
        <v>52480209878.38844</v>
      </c>
      <c r="J6" s="12">
        <v>51725816165.84865</v>
      </c>
      <c r="K6" s="12">
        <v>51273398997.48595</v>
      </c>
      <c r="L6" s="12">
        <v>50658340003.60715</v>
      </c>
      <c r="M6" s="12">
        <v>48700755910.93857</v>
      </c>
      <c r="N6" s="12">
        <v>47031989039.58073</v>
      </c>
      <c r="O6" s="12">
        <v>47748519877.732475</v>
      </c>
      <c r="P6" s="12">
        <v>45607693582.957825</v>
      </c>
      <c r="Q6" s="12">
        <v>43760686240.23961</v>
      </c>
      <c r="R6" s="12">
        <v>44032415191.04171</v>
      </c>
      <c r="S6" s="12">
        <v>44605690778.23478</v>
      </c>
      <c r="T6" s="12">
        <v>44475379270.37127</v>
      </c>
      <c r="U6" s="12">
        <v>44410513275.10342</v>
      </c>
      <c r="V6" s="12">
        <v>44400678453.861465</v>
      </c>
      <c r="W6" s="12">
        <v>46872572409.70456</v>
      </c>
      <c r="X6" s="12">
        <v>47939191954.14661</v>
      </c>
      <c r="Y6" s="12">
        <v>47757004075.59464</v>
      </c>
      <c r="Z6" s="12">
        <v>50126295492.18854</v>
      </c>
      <c r="AA6" s="12">
        <v>54137609277.719536</v>
      </c>
      <c r="AB6" s="12">
        <v>55345228959.49585</v>
      </c>
      <c r="AC6" s="12">
        <v>53897151684.19879</v>
      </c>
      <c r="AD6" s="12">
        <v>51833276088.429825</v>
      </c>
      <c r="AE6" s="12">
        <v>52361188011.28777</v>
      </c>
      <c r="AF6" s="12">
        <v>51537158197.36484</v>
      </c>
      <c r="AG6" s="12">
        <v>49749534872.52124</v>
      </c>
    </row>
    <row r="7" spans="2:31" ht="15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46" ht="16.5">
      <c r="A8" s="23" t="s">
        <v>5</v>
      </c>
      <c r="B8" s="31">
        <v>45066384637.301895</v>
      </c>
      <c r="C8" s="31">
        <v>42928956925.13028</v>
      </c>
      <c r="D8" s="31">
        <v>42440835291.57595</v>
      </c>
      <c r="E8" s="31">
        <v>41442277047.78837</v>
      </c>
      <c r="F8" s="31">
        <v>41314005856.558464</v>
      </c>
      <c r="G8" s="31">
        <v>40702767274.47885</v>
      </c>
      <c r="H8" s="31">
        <v>39259335320.52761</v>
      </c>
      <c r="I8" s="31">
        <v>38872797956.12572</v>
      </c>
      <c r="J8" s="31">
        <v>37766746830.157974</v>
      </c>
      <c r="K8" s="31">
        <v>36713842669.05259</v>
      </c>
      <c r="L8" s="31">
        <v>36426184396.449524</v>
      </c>
      <c r="M8" s="31">
        <v>34766725696.94744</v>
      </c>
      <c r="N8" s="31">
        <v>33020176013.60419</v>
      </c>
      <c r="O8" s="31">
        <v>32550153922.845352</v>
      </c>
      <c r="P8" s="31">
        <v>31314647764.853664</v>
      </c>
      <c r="Q8" s="31">
        <v>29791104619.02035</v>
      </c>
      <c r="R8" s="31">
        <v>29891378046.983665</v>
      </c>
      <c r="S8" s="31">
        <v>29436869904.664566</v>
      </c>
      <c r="T8" s="31">
        <v>28635003648.27789</v>
      </c>
      <c r="U8" s="31">
        <v>28326812215.918327</v>
      </c>
      <c r="V8" s="31">
        <v>28054852823.242523</v>
      </c>
      <c r="W8" s="31">
        <v>28734690499.255577</v>
      </c>
      <c r="X8" s="31">
        <v>28040508552.364464</v>
      </c>
      <c r="Y8" s="31">
        <v>27613262767.975838</v>
      </c>
      <c r="Z8" s="31">
        <v>28501463411.934593</v>
      </c>
      <c r="AA8" s="31">
        <v>28838710997.841686</v>
      </c>
      <c r="AB8" s="31">
        <v>28793288377.76919</v>
      </c>
      <c r="AC8" s="31">
        <v>28883452428.846</v>
      </c>
      <c r="AD8" s="31">
        <v>28415505825.754436</v>
      </c>
      <c r="AE8" s="31">
        <v>28325602289.054516</v>
      </c>
      <c r="AF8" s="31">
        <v>27655156949.128548</v>
      </c>
      <c r="AG8" s="31">
        <v>27199152969.591343</v>
      </c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</row>
    <row r="9" spans="1:34" ht="16.5">
      <c r="A9" s="129" t="s">
        <v>6</v>
      </c>
      <c r="B9" s="31">
        <v>14077073781.3419</v>
      </c>
      <c r="C9" s="31">
        <v>13929955528.782434</v>
      </c>
      <c r="D9" s="31">
        <v>14080508414.80472</v>
      </c>
      <c r="E9" s="31">
        <v>14873349105.389936</v>
      </c>
      <c r="F9" s="31">
        <v>14703184229.944279</v>
      </c>
      <c r="G9" s="31">
        <v>14465959705.181774</v>
      </c>
      <c r="H9" s="31">
        <v>14391411540.325966</v>
      </c>
      <c r="I9" s="31">
        <v>14449716818.449451</v>
      </c>
      <c r="J9" s="31">
        <v>13936697378.820065</v>
      </c>
      <c r="K9" s="31">
        <v>13825688749.851362</v>
      </c>
      <c r="L9" s="31">
        <v>13575600486.905441</v>
      </c>
      <c r="M9" s="31">
        <v>12932424329.746494</v>
      </c>
      <c r="N9" s="31">
        <v>12338756671.431707</v>
      </c>
      <c r="O9" s="31">
        <v>12155344055.436815</v>
      </c>
      <c r="P9" s="31">
        <v>11479891691.368418</v>
      </c>
      <c r="Q9" s="31">
        <v>10759932408.039322</v>
      </c>
      <c r="R9" s="31">
        <v>10848829643.92299</v>
      </c>
      <c r="S9" s="31">
        <v>10514427899.745592</v>
      </c>
      <c r="T9" s="31">
        <v>9945842679.890972</v>
      </c>
      <c r="U9" s="31">
        <v>9747707844.534346</v>
      </c>
      <c r="V9" s="31">
        <v>9500917975.2444</v>
      </c>
      <c r="W9" s="31">
        <v>10061452751.19964</v>
      </c>
      <c r="X9" s="31">
        <v>9190008263.804659</v>
      </c>
      <c r="Y9" s="31">
        <v>8832938212.511</v>
      </c>
      <c r="Z9" s="31">
        <v>8841842652.00982</v>
      </c>
      <c r="AA9" s="31">
        <v>8223187753.42208</v>
      </c>
      <c r="AB9" s="31">
        <v>8137009831.72902</v>
      </c>
      <c r="AC9" s="31">
        <v>7764087843.31382</v>
      </c>
      <c r="AD9" s="31">
        <v>7243441934.25462</v>
      </c>
      <c r="AE9" s="31">
        <v>6922678880.845981</v>
      </c>
      <c r="AF9" s="31">
        <v>6945780972.17558</v>
      </c>
      <c r="AG9" s="31">
        <v>6526088422.162841</v>
      </c>
      <c r="AH9" s="31"/>
    </row>
    <row r="10" spans="1:34" ht="16.5">
      <c r="A10" s="129" t="s">
        <v>45</v>
      </c>
      <c r="B10" s="31">
        <v>29975628034.27</v>
      </c>
      <c r="C10" s="31">
        <v>28305411111.081303</v>
      </c>
      <c r="D10" s="31">
        <v>27736872062.636948</v>
      </c>
      <c r="E10" s="31">
        <v>25839011617.288177</v>
      </c>
      <c r="F10" s="31">
        <v>25780043336.698948</v>
      </c>
      <c r="G10" s="31">
        <v>25442475682.290977</v>
      </c>
      <c r="H10" s="31">
        <v>24093962031.58924</v>
      </c>
      <c r="I10" s="31">
        <v>23571773904.091743</v>
      </c>
      <c r="J10" s="31">
        <v>22719497546.293007</v>
      </c>
      <c r="K10" s="31">
        <v>21744838387.29769</v>
      </c>
      <c r="L10" s="31">
        <v>21597868519.017788</v>
      </c>
      <c r="M10" s="31">
        <v>20595670310.499134</v>
      </c>
      <c r="N10" s="31">
        <v>19355958008.059208</v>
      </c>
      <c r="O10" s="31">
        <v>18786451288.970375</v>
      </c>
      <c r="P10" s="31">
        <v>18224223126.492207</v>
      </c>
      <c r="Q10" s="31">
        <v>17437397188.48209</v>
      </c>
      <c r="R10" s="31">
        <v>17192065342.42301</v>
      </c>
      <c r="S10" s="31">
        <v>17042337071.8644</v>
      </c>
      <c r="T10" s="31">
        <v>17106763169.029095</v>
      </c>
      <c r="U10" s="31">
        <v>17173364798.761015</v>
      </c>
      <c r="V10" s="31">
        <v>16921512567.30097</v>
      </c>
      <c r="W10" s="31">
        <v>16383361306.97363</v>
      </c>
      <c r="X10" s="31">
        <v>16842230231.259521</v>
      </c>
      <c r="Y10" s="31">
        <v>16507738277.522692</v>
      </c>
      <c r="Z10" s="31">
        <v>17134085156.936571</v>
      </c>
      <c r="AA10" s="31">
        <v>17789416653.34117</v>
      </c>
      <c r="AB10" s="31">
        <v>17992806210.80788</v>
      </c>
      <c r="AC10" s="31">
        <v>18215669411.486122</v>
      </c>
      <c r="AD10" s="31">
        <v>18272988553.856438</v>
      </c>
      <c r="AE10" s="31">
        <v>18372099301.38926</v>
      </c>
      <c r="AF10" s="31">
        <v>17849926518.21352</v>
      </c>
      <c r="AG10" s="31">
        <v>17778596782.3425</v>
      </c>
      <c r="AH10" s="31"/>
    </row>
    <row r="11" spans="1:34" ht="16.5">
      <c r="A11" s="129" t="s">
        <v>7</v>
      </c>
      <c r="B11" s="31">
        <v>1013682821.6899948</v>
      </c>
      <c r="C11" s="31">
        <v>693590285.2665443</v>
      </c>
      <c r="D11" s="31">
        <v>623454814.134285</v>
      </c>
      <c r="E11" s="31">
        <v>729916325.1102524</v>
      </c>
      <c r="F11" s="31">
        <v>830778289.9152374</v>
      </c>
      <c r="G11" s="31">
        <v>794331887.0060997</v>
      </c>
      <c r="H11" s="31">
        <v>773961748.6124039</v>
      </c>
      <c r="I11" s="31">
        <v>851307233.5845222</v>
      </c>
      <c r="J11" s="31">
        <v>1110551905.0449028</v>
      </c>
      <c r="K11" s="31">
        <v>1143315531.903534</v>
      </c>
      <c r="L11" s="31">
        <v>1252715390.526287</v>
      </c>
      <c r="M11" s="31">
        <v>1238631056.7018127</v>
      </c>
      <c r="N11" s="31">
        <v>1325461334.1132774</v>
      </c>
      <c r="O11" s="31">
        <v>1608358578.4381638</v>
      </c>
      <c r="P11" s="31">
        <v>1610532946.9930382</v>
      </c>
      <c r="Q11" s="31">
        <v>1593775022.4989395</v>
      </c>
      <c r="R11" s="31">
        <v>1850483060.6376648</v>
      </c>
      <c r="S11" s="31">
        <v>1880104933.054575</v>
      </c>
      <c r="T11" s="31">
        <v>1582397799.3578224</v>
      </c>
      <c r="U11" s="31">
        <v>1405739572.6229649</v>
      </c>
      <c r="V11" s="31">
        <v>1632422280.6971493</v>
      </c>
      <c r="W11" s="31">
        <v>2289876441.082308</v>
      </c>
      <c r="X11" s="31">
        <v>2008270057.3002853</v>
      </c>
      <c r="Y11" s="31">
        <v>2272586277.9421444</v>
      </c>
      <c r="Z11" s="31">
        <v>2525535602.988203</v>
      </c>
      <c r="AA11" s="31">
        <v>2826106591.078434</v>
      </c>
      <c r="AB11" s="31">
        <v>2663472335.232292</v>
      </c>
      <c r="AC11" s="31">
        <v>2903695174.0460587</v>
      </c>
      <c r="AD11" s="31">
        <v>2899075337.643379</v>
      </c>
      <c r="AE11" s="31">
        <v>3030824106.819275</v>
      </c>
      <c r="AF11" s="31">
        <v>2859449458.7394485</v>
      </c>
      <c r="AG11" s="31">
        <v>2894467765.0860023</v>
      </c>
      <c r="AH11" s="31"/>
    </row>
    <row r="12" spans="1:34" ht="16.5">
      <c r="A12" s="23" t="s">
        <v>8</v>
      </c>
      <c r="B12" s="31">
        <v>5766855035.889999</v>
      </c>
      <c r="C12" s="31">
        <v>4921526228.14</v>
      </c>
      <c r="D12" s="31">
        <v>4482557231.1</v>
      </c>
      <c r="E12" s="31">
        <v>3548447688.6400003</v>
      </c>
      <c r="F12" s="31">
        <v>3425732379.8149996</v>
      </c>
      <c r="G12" s="31">
        <v>4051211905.1349</v>
      </c>
      <c r="H12" s="31">
        <v>3912574930.566</v>
      </c>
      <c r="I12" s="31">
        <v>3824806939.506</v>
      </c>
      <c r="J12" s="31">
        <v>4110542111.5512</v>
      </c>
      <c r="K12" s="31">
        <v>4299161240.082</v>
      </c>
      <c r="L12" s="31">
        <v>3821543245.26609</v>
      </c>
      <c r="M12" s="31">
        <v>3813236196.02492</v>
      </c>
      <c r="N12" s="31">
        <v>3961936683.134</v>
      </c>
      <c r="O12" s="31">
        <v>4987845370.06661</v>
      </c>
      <c r="P12" s="31">
        <v>4216622321.0682096</v>
      </c>
      <c r="Q12" s="31">
        <v>3751722857.1958103</v>
      </c>
      <c r="R12" s="31">
        <v>3521654807.47343</v>
      </c>
      <c r="S12" s="31">
        <v>3916987498.08087</v>
      </c>
      <c r="T12" s="31">
        <v>4060401652.61697</v>
      </c>
      <c r="U12" s="31">
        <v>4054084403.44955</v>
      </c>
      <c r="V12" s="31">
        <v>4139312964.0136995</v>
      </c>
      <c r="W12" s="31">
        <v>4842199052.3241005</v>
      </c>
      <c r="X12" s="31">
        <v>5481699612.3778305</v>
      </c>
      <c r="Y12" s="31">
        <v>5008930642.58572</v>
      </c>
      <c r="Z12" s="31">
        <v>5288072421.67926</v>
      </c>
      <c r="AA12" s="31">
        <v>5839125752.40884</v>
      </c>
      <c r="AB12" s="31">
        <v>6136487596.15059</v>
      </c>
      <c r="AC12" s="31">
        <v>5199810778.67179</v>
      </c>
      <c r="AD12" s="31">
        <v>5282101503.48358</v>
      </c>
      <c r="AE12" s="31">
        <v>5978596926.896151</v>
      </c>
      <c r="AF12" s="31">
        <v>5592392153.856461</v>
      </c>
      <c r="AG12" s="31">
        <v>4753648882.462</v>
      </c>
      <c r="AH12" s="31"/>
    </row>
    <row r="13" spans="1:34" ht="16.5">
      <c r="A13" s="23" t="s">
        <v>9</v>
      </c>
      <c r="B13" s="31">
        <v>10201649709.320002</v>
      </c>
      <c r="C13" s="31">
        <v>9076288950.72152</v>
      </c>
      <c r="D13" s="31">
        <v>8663605738.41851</v>
      </c>
      <c r="E13" s="31">
        <v>8104712133.825629</v>
      </c>
      <c r="F13" s="31">
        <v>8177488932.753591</v>
      </c>
      <c r="G13" s="31">
        <v>8173812777.22229</v>
      </c>
      <c r="H13" s="31">
        <v>8189454069.86773</v>
      </c>
      <c r="I13" s="31">
        <v>8291222210.611271</v>
      </c>
      <c r="J13" s="31">
        <v>8376675538.998799</v>
      </c>
      <c r="K13" s="31">
        <v>8750160629.10103</v>
      </c>
      <c r="L13" s="31">
        <v>8923863868.27214</v>
      </c>
      <c r="M13" s="31">
        <v>8577666444.208341</v>
      </c>
      <c r="N13" s="31">
        <v>8527676873.08245</v>
      </c>
      <c r="O13" s="31">
        <v>8615800217.721071</v>
      </c>
      <c r="P13" s="31">
        <v>8384511403.120971</v>
      </c>
      <c r="Q13" s="31">
        <v>8415757349.452991</v>
      </c>
      <c r="R13" s="31">
        <v>8723749696.55012</v>
      </c>
      <c r="S13" s="31">
        <v>9233156757.74073</v>
      </c>
      <c r="T13" s="31">
        <v>9688850194.355421</v>
      </c>
      <c r="U13" s="31">
        <v>9935318821.15436</v>
      </c>
      <c r="V13" s="31">
        <v>10026183905.795898</v>
      </c>
      <c r="W13" s="31">
        <v>11066982670.1479</v>
      </c>
      <c r="X13" s="31">
        <v>11899507774.285301</v>
      </c>
      <c r="Y13" s="31">
        <v>12467081521.43154</v>
      </c>
      <c r="Z13" s="31">
        <v>13497284194.46646</v>
      </c>
      <c r="AA13" s="31">
        <v>16586765518.8916</v>
      </c>
      <c r="AB13" s="31">
        <v>17316708081.2654</v>
      </c>
      <c r="AC13" s="31">
        <v>16669122826.011501</v>
      </c>
      <c r="AD13" s="31">
        <v>14903988090.2613</v>
      </c>
      <c r="AE13" s="31">
        <v>14843421367.211899</v>
      </c>
      <c r="AF13" s="31">
        <v>14912103697.371899</v>
      </c>
      <c r="AG13" s="31">
        <v>14427246685.109798</v>
      </c>
      <c r="AH13" s="31"/>
    </row>
    <row r="14" spans="1:34" ht="16.5">
      <c r="A14" s="23" t="s">
        <v>10</v>
      </c>
      <c r="B14" s="31">
        <v>1413661733.1199996</v>
      </c>
      <c r="C14" s="31">
        <v>1520068224.6899652</v>
      </c>
      <c r="D14" s="31">
        <v>1469488814.5943763</v>
      </c>
      <c r="E14" s="31">
        <v>1474992551.521321</v>
      </c>
      <c r="F14" s="31">
        <v>1557215778.555778</v>
      </c>
      <c r="G14" s="31">
        <v>1474865457.0360322</v>
      </c>
      <c r="H14" s="31">
        <v>1540875519.1616812</v>
      </c>
      <c r="I14" s="31">
        <v>1491382772.14546</v>
      </c>
      <c r="J14" s="31">
        <v>1471851685.140674</v>
      </c>
      <c r="K14" s="31">
        <v>1510234459.250329</v>
      </c>
      <c r="L14" s="31">
        <v>1486748493.619392</v>
      </c>
      <c r="M14" s="31">
        <v>1543127573.7578647</v>
      </c>
      <c r="N14" s="31">
        <v>1522199469.7600842</v>
      </c>
      <c r="O14" s="31">
        <v>1594720367.0994399</v>
      </c>
      <c r="P14" s="31">
        <v>1691912093.914977</v>
      </c>
      <c r="Q14" s="31">
        <v>1802101414.5704582</v>
      </c>
      <c r="R14" s="31">
        <v>1895632640.0344942</v>
      </c>
      <c r="S14" s="31">
        <v>2018676617.7486093</v>
      </c>
      <c r="T14" s="31">
        <v>2091123775.12099</v>
      </c>
      <c r="U14" s="31">
        <v>2094297834.5811782</v>
      </c>
      <c r="V14" s="31">
        <v>2180328760.809346</v>
      </c>
      <c r="W14" s="31">
        <v>2228700187.9769864</v>
      </c>
      <c r="X14" s="31">
        <v>2517476015.119008</v>
      </c>
      <c r="Y14" s="31">
        <v>2667729143.601546</v>
      </c>
      <c r="Z14" s="31">
        <v>2839475464.1082225</v>
      </c>
      <c r="AA14" s="31">
        <v>2873007008.5774107</v>
      </c>
      <c r="AB14" s="31">
        <v>3098744904.3106604</v>
      </c>
      <c r="AC14" s="31">
        <v>3144765650.669504</v>
      </c>
      <c r="AD14" s="31">
        <v>3231680668.930508</v>
      </c>
      <c r="AE14" s="31">
        <v>3213567428.1252084</v>
      </c>
      <c r="AF14" s="31">
        <v>3377505397.007937</v>
      </c>
      <c r="AG14" s="31">
        <v>3369486335.3581004</v>
      </c>
      <c r="AH14" s="31"/>
    </row>
    <row r="15" spans="1:33" ht="16.5">
      <c r="A15" s="1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4"/>
      <c r="AE15" s="144"/>
      <c r="AF15" s="13"/>
      <c r="AG15" s="13"/>
    </row>
    <row r="17" spans="2:31" ht="15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23" ht="16.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 ht="16.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</sheetData>
  <printOptions/>
  <pageMargins left="0.1968503937007874" right="0.75" top="0.7874015748031497" bottom="1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8"/>
  <sheetViews>
    <sheetView zoomScale="85" zoomScaleNormal="85" workbookViewId="0" topLeftCell="A1">
      <selection activeCell="A1" sqref="A1"/>
    </sheetView>
  </sheetViews>
  <sheetFormatPr defaultColWidth="11.00390625" defaultRowHeight="15.75"/>
  <cols>
    <col min="1" max="1" width="32.50390625" style="0" customWidth="1"/>
  </cols>
  <sheetData>
    <row r="1" spans="1:10" ht="19.5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2" t="s">
        <v>84</v>
      </c>
      <c r="B2" s="2"/>
      <c r="C2" s="2"/>
      <c r="D2" s="2"/>
      <c r="E2" s="2"/>
      <c r="F2" s="2"/>
      <c r="G2" s="2"/>
      <c r="H2" s="19"/>
      <c r="I2" s="19"/>
      <c r="J2" s="2"/>
    </row>
    <row r="3" spans="1:30" ht="15.75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3" s="10" customFormat="1" ht="13.5">
      <c r="A4" s="20"/>
      <c r="B4" s="22">
        <v>37256</v>
      </c>
      <c r="C4" s="22">
        <v>37437</v>
      </c>
      <c r="D4" s="22">
        <v>37529</v>
      </c>
      <c r="E4" s="22">
        <v>37621</v>
      </c>
      <c r="F4" s="22">
        <v>37711</v>
      </c>
      <c r="G4" s="22">
        <v>37802</v>
      </c>
      <c r="H4" s="22">
        <v>37894</v>
      </c>
      <c r="I4" s="22">
        <v>37986</v>
      </c>
      <c r="J4" s="22">
        <v>38077</v>
      </c>
      <c r="K4" s="22">
        <v>38168</v>
      </c>
      <c r="L4" s="22">
        <v>38260</v>
      </c>
      <c r="M4" s="22">
        <v>38352</v>
      </c>
      <c r="N4" s="22">
        <v>38442</v>
      </c>
      <c r="O4" s="22">
        <v>38533</v>
      </c>
      <c r="P4" s="22">
        <v>38625</v>
      </c>
      <c r="Q4" s="22">
        <v>38717</v>
      </c>
      <c r="R4" s="22">
        <v>38807</v>
      </c>
      <c r="S4" s="22">
        <v>38898</v>
      </c>
      <c r="T4" s="22">
        <v>38990</v>
      </c>
      <c r="U4" s="22">
        <v>39082</v>
      </c>
      <c r="V4" s="22">
        <v>39172</v>
      </c>
      <c r="W4" s="22">
        <v>39263</v>
      </c>
      <c r="X4" s="22">
        <v>39355</v>
      </c>
      <c r="Y4" s="22">
        <v>39447</v>
      </c>
      <c r="Z4" s="22">
        <v>39538</v>
      </c>
      <c r="AA4" s="22">
        <v>39629</v>
      </c>
      <c r="AB4" s="22">
        <v>39721</v>
      </c>
      <c r="AC4" s="22">
        <v>39813</v>
      </c>
      <c r="AD4" s="22">
        <v>39903</v>
      </c>
      <c r="AE4" s="22">
        <v>39994</v>
      </c>
      <c r="AF4" s="22">
        <v>40086</v>
      </c>
      <c r="AG4" s="22">
        <v>40178</v>
      </c>
    </row>
    <row r="5" spans="1:29" ht="15.75">
      <c r="A5" s="5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33" ht="15.75">
      <c r="A6" s="18" t="s">
        <v>3</v>
      </c>
      <c r="B6" s="12">
        <v>62448551115.631905</v>
      </c>
      <c r="C6" s="12">
        <v>58446840328.681816</v>
      </c>
      <c r="D6" s="12">
        <v>57056487075.68881</v>
      </c>
      <c r="E6" s="12">
        <v>54570429421.77532</v>
      </c>
      <c r="F6" s="12">
        <v>54474442947.68281</v>
      </c>
      <c r="G6" s="12">
        <v>54402657413.87198</v>
      </c>
      <c r="H6" s="12">
        <v>52902239840.12292</v>
      </c>
      <c r="I6" s="12">
        <v>52480209878.38846</v>
      </c>
      <c r="J6" s="12">
        <v>51725816165.8486</v>
      </c>
      <c r="K6" s="12">
        <v>51273398997.48592</v>
      </c>
      <c r="L6" s="12">
        <v>50658340003.607124</v>
      </c>
      <c r="M6" s="12">
        <v>48700755910.9386</v>
      </c>
      <c r="N6" s="12">
        <v>47031989039.5808</v>
      </c>
      <c r="O6" s="12">
        <v>47748519877.73249</v>
      </c>
      <c r="P6" s="12">
        <v>45607693582.957825</v>
      </c>
      <c r="Q6" s="12">
        <v>43760686240.23964</v>
      </c>
      <c r="R6" s="12">
        <v>44032415191.041756</v>
      </c>
      <c r="S6" s="12">
        <v>44605690778.234764</v>
      </c>
      <c r="T6" s="12">
        <v>44475379270.371315</v>
      </c>
      <c r="U6" s="12">
        <v>44410513275.10348</v>
      </c>
      <c r="V6" s="12">
        <v>44400678453.86134</v>
      </c>
      <c r="W6" s="12">
        <v>46872572409.704605</v>
      </c>
      <c r="X6" s="12">
        <v>47939191954.14652</v>
      </c>
      <c r="Y6" s="12">
        <v>47757004075.59467</v>
      </c>
      <c r="Z6" s="12">
        <v>50126295492.18863</v>
      </c>
      <c r="AA6" s="12">
        <v>54137609277.719536</v>
      </c>
      <c r="AB6" s="12">
        <v>55345228959.49588</v>
      </c>
      <c r="AC6" s="12">
        <v>53897151684.19881</v>
      </c>
      <c r="AD6" s="12">
        <v>51833276088.42989</v>
      </c>
      <c r="AE6" s="12">
        <v>52361188011.28786</v>
      </c>
      <c r="AF6" s="12">
        <v>51537158197.36482</v>
      </c>
      <c r="AG6" s="12">
        <v>49749534872.52125</v>
      </c>
    </row>
    <row r="7" spans="1:47" ht="15.75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</row>
    <row r="8" spans="1:33" ht="15.75">
      <c r="A8" s="23" t="s">
        <v>11</v>
      </c>
      <c r="B8" s="126">
        <v>20195587447.51</v>
      </c>
      <c r="C8" s="126">
        <v>19284801780.741302</v>
      </c>
      <c r="D8" s="126">
        <v>18724158828.3447</v>
      </c>
      <c r="E8" s="126">
        <v>17115176994.7283</v>
      </c>
      <c r="F8" s="126">
        <v>17066764996.7609</v>
      </c>
      <c r="G8" s="126">
        <v>16987918361.8333</v>
      </c>
      <c r="H8" s="126">
        <v>16474958110.4123</v>
      </c>
      <c r="I8" s="126">
        <v>16876106668.0009</v>
      </c>
      <c r="J8" s="126">
        <v>17577960476.7556</v>
      </c>
      <c r="K8" s="126">
        <v>17457809309.7657</v>
      </c>
      <c r="L8" s="126">
        <v>17638254390.508198</v>
      </c>
      <c r="M8" s="126">
        <v>16629866360.522701</v>
      </c>
      <c r="N8" s="126">
        <v>16024643071.6365</v>
      </c>
      <c r="O8" s="126">
        <v>16643601310.0431</v>
      </c>
      <c r="P8" s="126">
        <v>16267229452.8217</v>
      </c>
      <c r="Q8" s="126">
        <v>15728792934.9859</v>
      </c>
      <c r="R8" s="126">
        <v>15945586691.464764</v>
      </c>
      <c r="S8" s="126">
        <v>16406945251.779716</v>
      </c>
      <c r="T8" s="126">
        <v>16539455072.54803</v>
      </c>
      <c r="U8" s="126">
        <v>15995263084.31015</v>
      </c>
      <c r="V8" s="126">
        <v>16279457928.189999</v>
      </c>
      <c r="W8" s="126">
        <v>17487820377.887</v>
      </c>
      <c r="X8" s="126">
        <v>17842112755.68235</v>
      </c>
      <c r="Y8" s="126">
        <v>17511583779.93201</v>
      </c>
      <c r="Z8" s="126">
        <v>18478069340.2996</v>
      </c>
      <c r="AA8" s="126">
        <v>20227496823.05932</v>
      </c>
      <c r="AB8" s="126">
        <v>20972165836.84039</v>
      </c>
      <c r="AC8" s="126">
        <v>21133654087.838287</v>
      </c>
      <c r="AD8" s="126">
        <v>20672256018.49866</v>
      </c>
      <c r="AE8" s="126">
        <v>20831578220.15331</v>
      </c>
      <c r="AF8" s="126">
        <v>20052493976.27688</v>
      </c>
      <c r="AG8" s="126">
        <v>19747043424.858803</v>
      </c>
    </row>
    <row r="9" spans="1:33" ht="15.75">
      <c r="A9" s="127" t="s">
        <v>12</v>
      </c>
      <c r="B9" s="126">
        <v>18579440489.14</v>
      </c>
      <c r="C9" s="126">
        <v>16254853042.108799</v>
      </c>
      <c r="D9" s="126">
        <v>15390323349.3753</v>
      </c>
      <c r="E9" s="126">
        <v>13996187008.7121</v>
      </c>
      <c r="F9" s="126">
        <v>13602628008.9142</v>
      </c>
      <c r="G9" s="126">
        <v>13624385174.2034</v>
      </c>
      <c r="H9" s="126">
        <v>13140645283.8259</v>
      </c>
      <c r="I9" s="126">
        <v>12739100342.2854</v>
      </c>
      <c r="J9" s="126">
        <v>11874903341.376799</v>
      </c>
      <c r="K9" s="126">
        <v>11274561428.6508</v>
      </c>
      <c r="L9" s="126">
        <v>10626974947.5214</v>
      </c>
      <c r="M9" s="126">
        <v>10240503378.10066</v>
      </c>
      <c r="N9" s="126">
        <v>9560026067.945229</v>
      </c>
      <c r="O9" s="126">
        <v>9718313033.27936</v>
      </c>
      <c r="P9" s="126">
        <v>8964776482.83683</v>
      </c>
      <c r="Q9" s="126">
        <v>8125358785.72087</v>
      </c>
      <c r="R9" s="126">
        <v>7801020748.16794</v>
      </c>
      <c r="S9" s="126">
        <v>7585818532.30893</v>
      </c>
      <c r="T9" s="126">
        <v>7320122303.57087</v>
      </c>
      <c r="U9" s="126">
        <v>7853907516.479</v>
      </c>
      <c r="V9" s="126">
        <v>7218889018.55876</v>
      </c>
      <c r="W9" s="126">
        <v>7940175674.307859</v>
      </c>
      <c r="X9" s="126">
        <v>8572837073.2861595</v>
      </c>
      <c r="Y9" s="126">
        <v>8722104965.60759</v>
      </c>
      <c r="Z9" s="126">
        <v>9307952200.13706</v>
      </c>
      <c r="AA9" s="126">
        <v>10398249178.4226</v>
      </c>
      <c r="AB9" s="126">
        <v>10785452790.1628</v>
      </c>
      <c r="AC9" s="126">
        <v>9984053940.14343</v>
      </c>
      <c r="AD9" s="126">
        <v>9234671121.43176</v>
      </c>
      <c r="AE9" s="126">
        <v>9462410246.709501</v>
      </c>
      <c r="AF9" s="126">
        <v>8813699544.26193</v>
      </c>
      <c r="AG9" s="126">
        <v>7967977013.922</v>
      </c>
    </row>
    <row r="10" spans="1:33" ht="15.75">
      <c r="A10" s="23" t="s">
        <v>13</v>
      </c>
      <c r="B10" s="126">
        <v>12012851631.5819</v>
      </c>
      <c r="C10" s="126">
        <v>11849896624.4887</v>
      </c>
      <c r="D10" s="126">
        <v>12007500754.6637</v>
      </c>
      <c r="E10" s="126">
        <v>12806127634.9105</v>
      </c>
      <c r="F10" s="126">
        <v>12720880824.4493</v>
      </c>
      <c r="G10" s="126">
        <v>12496866378.3587</v>
      </c>
      <c r="H10" s="126">
        <v>12417726913.5576</v>
      </c>
      <c r="I10" s="126">
        <v>12529578593.3068</v>
      </c>
      <c r="J10" s="126">
        <v>11879852436.1186</v>
      </c>
      <c r="K10" s="126">
        <v>12058095168.6619</v>
      </c>
      <c r="L10" s="126">
        <v>11791875750.5118</v>
      </c>
      <c r="M10" s="126">
        <v>11379367779.6568</v>
      </c>
      <c r="N10" s="126">
        <v>11008358313.0195</v>
      </c>
      <c r="O10" s="126">
        <v>10815386363.1326</v>
      </c>
      <c r="P10" s="126">
        <v>10200617800.5786</v>
      </c>
      <c r="Q10" s="126">
        <v>9492099531.72086</v>
      </c>
      <c r="R10" s="126">
        <v>9580893606.8647</v>
      </c>
      <c r="S10" s="126">
        <v>9375933602.4012</v>
      </c>
      <c r="T10" s="126">
        <v>9299154345.2669</v>
      </c>
      <c r="U10" s="126">
        <v>9127847123.3354</v>
      </c>
      <c r="V10" s="126">
        <v>8895399722.5194</v>
      </c>
      <c r="W10" s="126">
        <v>9459024219.9606</v>
      </c>
      <c r="X10" s="126">
        <v>8606632366.76354</v>
      </c>
      <c r="Y10" s="126">
        <v>8343323123.63692</v>
      </c>
      <c r="Z10" s="126">
        <v>8361920124.31684</v>
      </c>
      <c r="AA10" s="126">
        <v>7847218859.36604</v>
      </c>
      <c r="AB10" s="126">
        <v>7768164490.9338</v>
      </c>
      <c r="AC10" s="126">
        <v>7420391587.0986</v>
      </c>
      <c r="AD10" s="126">
        <v>6932257128.5894</v>
      </c>
      <c r="AE10" s="126">
        <v>6623622788.78076</v>
      </c>
      <c r="AF10" s="126">
        <v>6645603721.08036</v>
      </c>
      <c r="AG10" s="126">
        <v>6225721454.05204</v>
      </c>
    </row>
    <row r="11" spans="1:33" ht="15.75">
      <c r="A11" s="23" t="s">
        <v>14</v>
      </c>
      <c r="B11" s="126">
        <v>5043757613.73</v>
      </c>
      <c r="C11" s="126">
        <v>4635361886.84661</v>
      </c>
      <c r="D11" s="126">
        <v>4480402746.72542</v>
      </c>
      <c r="E11" s="126">
        <v>4411182414.16669</v>
      </c>
      <c r="F11" s="126">
        <v>4573385873.11316</v>
      </c>
      <c r="G11" s="126">
        <v>4640102035.12355</v>
      </c>
      <c r="H11" s="126">
        <v>4504615454.41961</v>
      </c>
      <c r="I11" s="126">
        <v>4181054516.63276</v>
      </c>
      <c r="J11" s="126">
        <v>4159279001.06773</v>
      </c>
      <c r="K11" s="126">
        <v>4464318597.0935</v>
      </c>
      <c r="L11" s="126">
        <v>4521362951.87955</v>
      </c>
      <c r="M11" s="126">
        <v>4719105836.9857</v>
      </c>
      <c r="N11" s="126">
        <v>4795382455.50001</v>
      </c>
      <c r="O11" s="126">
        <v>4874368806.70495</v>
      </c>
      <c r="P11" s="126">
        <v>4907306462.4611</v>
      </c>
      <c r="Q11" s="126">
        <v>4932864063.0786</v>
      </c>
      <c r="R11" s="126">
        <v>5196498646.82571</v>
      </c>
      <c r="S11" s="126">
        <v>5714130198.0623</v>
      </c>
      <c r="T11" s="126">
        <v>6073961241.70462</v>
      </c>
      <c r="U11" s="126">
        <v>6364146903.16389</v>
      </c>
      <c r="V11" s="126">
        <v>6503181109.10275</v>
      </c>
      <c r="W11" s="126">
        <v>7049114721.98381</v>
      </c>
      <c r="X11" s="126">
        <v>7485065893.15619</v>
      </c>
      <c r="Y11" s="126">
        <v>8004830005.33279</v>
      </c>
      <c r="Z11" s="126">
        <v>8262309777.72263</v>
      </c>
      <c r="AA11" s="126">
        <v>10129259921.062</v>
      </c>
      <c r="AB11" s="126">
        <v>10110237651.7778</v>
      </c>
      <c r="AC11" s="126">
        <v>9666385604.55078</v>
      </c>
      <c r="AD11" s="126">
        <v>9258928585.79167</v>
      </c>
      <c r="AE11" s="126">
        <v>9604454398.83293</v>
      </c>
      <c r="AF11" s="126">
        <v>10057843089.3736</v>
      </c>
      <c r="AG11" s="126">
        <v>9416238002.5124</v>
      </c>
    </row>
    <row r="12" spans="1:33" ht="15.75">
      <c r="A12" s="23" t="s">
        <v>15</v>
      </c>
      <c r="B12" s="126">
        <v>1876855495.1100001</v>
      </c>
      <c r="C12" s="126">
        <v>1787241661.51</v>
      </c>
      <c r="D12" s="126">
        <v>1789422019</v>
      </c>
      <c r="E12" s="126">
        <v>1751816045.1799998</v>
      </c>
      <c r="F12" s="126">
        <v>1763820378.68</v>
      </c>
      <c r="G12" s="126">
        <v>1832379665.0900002</v>
      </c>
      <c r="H12" s="126">
        <v>1821655507.2199998</v>
      </c>
      <c r="I12" s="126">
        <v>1666539178.97</v>
      </c>
      <c r="J12" s="126">
        <v>1644057627.1499999</v>
      </c>
      <c r="K12" s="126">
        <v>1746695256.3899999</v>
      </c>
      <c r="L12" s="126">
        <v>1599727940.21</v>
      </c>
      <c r="M12" s="126">
        <v>1333769231.04</v>
      </c>
      <c r="N12" s="126">
        <v>1249343499.96</v>
      </c>
      <c r="O12" s="126">
        <v>1282021361.69</v>
      </c>
      <c r="P12" s="126">
        <v>1445798949.71</v>
      </c>
      <c r="Q12" s="126">
        <v>1725795615.19</v>
      </c>
      <c r="R12" s="126">
        <v>1734379947.8100002</v>
      </c>
      <c r="S12" s="126">
        <v>1765656129</v>
      </c>
      <c r="T12" s="126">
        <v>1510040747.45</v>
      </c>
      <c r="U12" s="126">
        <v>1462369070.2800002</v>
      </c>
      <c r="V12" s="126">
        <v>1405253340.95</v>
      </c>
      <c r="W12" s="126">
        <v>1225666584.6100001</v>
      </c>
      <c r="X12" s="126">
        <v>1612387803.28</v>
      </c>
      <c r="Y12" s="126">
        <v>1581724312.46</v>
      </c>
      <c r="Z12" s="126">
        <v>1826115083.11</v>
      </c>
      <c r="AA12" s="126">
        <v>1796071963.39</v>
      </c>
      <c r="AB12" s="126">
        <v>1767020629.87</v>
      </c>
      <c r="AC12" s="126">
        <v>1880590744.39025</v>
      </c>
      <c r="AD12" s="126">
        <v>1937458690.27406</v>
      </c>
      <c r="AE12" s="126">
        <v>1979303915.92</v>
      </c>
      <c r="AF12" s="126">
        <v>2068673428.62649</v>
      </c>
      <c r="AG12" s="126">
        <v>2407401284.19</v>
      </c>
    </row>
    <row r="13" spans="1:33" ht="15.75">
      <c r="A13" s="23" t="s">
        <v>16</v>
      </c>
      <c r="B13" s="126">
        <v>1347859325.4</v>
      </c>
      <c r="C13" s="126">
        <v>1261684169.78714</v>
      </c>
      <c r="D13" s="126">
        <v>1301265553.98702</v>
      </c>
      <c r="E13" s="126">
        <v>1211558007.4557</v>
      </c>
      <c r="F13" s="126">
        <v>1415394443.8795</v>
      </c>
      <c r="G13" s="126">
        <v>1599291966.6765</v>
      </c>
      <c r="H13" s="126">
        <v>1556064993.4672</v>
      </c>
      <c r="I13" s="126">
        <v>1585108788.94885</v>
      </c>
      <c r="J13" s="126">
        <v>1378214661.17376</v>
      </c>
      <c r="K13" s="126">
        <v>1316854830.1547</v>
      </c>
      <c r="L13" s="126">
        <v>1229217233.54446</v>
      </c>
      <c r="M13" s="126">
        <v>1360405520.27908</v>
      </c>
      <c r="N13" s="126">
        <v>1301237523.59878</v>
      </c>
      <c r="O13" s="126">
        <v>1330855655.94943</v>
      </c>
      <c r="P13" s="126">
        <v>1077214574.9582</v>
      </c>
      <c r="Q13" s="126">
        <v>1031340419.30705</v>
      </c>
      <c r="R13" s="126">
        <v>1111017368.27618</v>
      </c>
      <c r="S13" s="126">
        <v>1175235591.5662</v>
      </c>
      <c r="T13" s="126">
        <v>1211595312.05228</v>
      </c>
      <c r="U13" s="126">
        <v>1251168395.17018</v>
      </c>
      <c r="V13" s="126">
        <v>1335540418.53876</v>
      </c>
      <c r="W13" s="126">
        <v>1472278268.8628</v>
      </c>
      <c r="X13" s="126">
        <v>1538795270.73856</v>
      </c>
      <c r="Y13" s="126">
        <v>1518694039.05215</v>
      </c>
      <c r="Z13" s="126">
        <v>1692675419.29698</v>
      </c>
      <c r="AA13" s="126">
        <v>1509165484.3116</v>
      </c>
      <c r="AB13" s="126">
        <v>1602900393.246</v>
      </c>
      <c r="AC13" s="126">
        <v>1460759754.17222</v>
      </c>
      <c r="AD13" s="126">
        <v>1416093825.0572</v>
      </c>
      <c r="AE13" s="126">
        <v>1437708131.11464</v>
      </c>
      <c r="AF13" s="126">
        <v>1448888378.18332</v>
      </c>
      <c r="AG13" s="126">
        <v>1451472249.852</v>
      </c>
    </row>
    <row r="14" spans="1:33" ht="15.75">
      <c r="A14" s="23" t="s">
        <v>17</v>
      </c>
      <c r="B14" s="126">
        <v>2117224738.11</v>
      </c>
      <c r="C14" s="126">
        <v>2002100489.49</v>
      </c>
      <c r="D14" s="126">
        <v>1885845301.13</v>
      </c>
      <c r="E14" s="126">
        <v>1791511064.32</v>
      </c>
      <c r="F14" s="126">
        <v>1788377950.5</v>
      </c>
      <c r="G14" s="126">
        <v>1643387076.61</v>
      </c>
      <c r="H14" s="126">
        <v>1388560274.71</v>
      </c>
      <c r="I14" s="126">
        <v>1374940796</v>
      </c>
      <c r="J14" s="126">
        <v>1402172039.46</v>
      </c>
      <c r="K14" s="126">
        <v>1266752852.42</v>
      </c>
      <c r="L14" s="126">
        <v>1259678190.51</v>
      </c>
      <c r="M14" s="126">
        <v>1171305062.46</v>
      </c>
      <c r="N14" s="126">
        <v>1251601902.08</v>
      </c>
      <c r="O14" s="126">
        <v>1214015279.23</v>
      </c>
      <c r="P14" s="126">
        <v>991699516.54</v>
      </c>
      <c r="Q14" s="126">
        <v>973712142.79</v>
      </c>
      <c r="R14" s="126">
        <v>943066897.0300001</v>
      </c>
      <c r="S14" s="126">
        <v>864760660.39</v>
      </c>
      <c r="T14" s="126">
        <v>637883352.35</v>
      </c>
      <c r="U14" s="126">
        <v>652449894.32</v>
      </c>
      <c r="V14" s="126">
        <v>621906925.5</v>
      </c>
      <c r="W14" s="126">
        <v>605882782.59</v>
      </c>
      <c r="X14" s="126">
        <v>580779529.83</v>
      </c>
      <c r="Y14" s="126">
        <v>565021943.59</v>
      </c>
      <c r="Z14" s="126">
        <v>587296747.47</v>
      </c>
      <c r="AA14" s="126">
        <v>617198584.39</v>
      </c>
      <c r="AB14" s="126">
        <v>747667022.62</v>
      </c>
      <c r="AC14" s="126">
        <v>743834987.31</v>
      </c>
      <c r="AD14" s="126">
        <v>721233763.5</v>
      </c>
      <c r="AE14" s="126">
        <v>783457821.15</v>
      </c>
      <c r="AF14" s="126">
        <v>899806562.46</v>
      </c>
      <c r="AG14" s="126">
        <v>992316084.36</v>
      </c>
    </row>
    <row r="15" spans="1:33" ht="15.75">
      <c r="A15" s="23" t="s">
        <v>4</v>
      </c>
      <c r="B15" s="126">
        <v>1274974375.05</v>
      </c>
      <c r="C15" s="126">
        <v>1370900673.70927</v>
      </c>
      <c r="D15" s="126">
        <v>1477568522.46268</v>
      </c>
      <c r="E15" s="126">
        <v>1486870252.30203</v>
      </c>
      <c r="F15" s="126">
        <v>1543190471.38574</v>
      </c>
      <c r="G15" s="126">
        <v>1578326755.97653</v>
      </c>
      <c r="H15" s="126">
        <v>1598013302.51031</v>
      </c>
      <c r="I15" s="126">
        <v>1527780994.24374</v>
      </c>
      <c r="J15" s="126">
        <v>1809376582.74612</v>
      </c>
      <c r="K15" s="126">
        <v>1688311554.34933</v>
      </c>
      <c r="L15" s="126">
        <v>1991248598.92172</v>
      </c>
      <c r="M15" s="126">
        <v>1866432741.89365</v>
      </c>
      <c r="N15" s="126">
        <v>1841396205.84079</v>
      </c>
      <c r="O15" s="126">
        <v>1869958067.70304</v>
      </c>
      <c r="P15" s="126">
        <v>1753050343.0514</v>
      </c>
      <c r="Q15" s="126">
        <v>1750722747.44635</v>
      </c>
      <c r="R15" s="126">
        <v>1719951284.60246</v>
      </c>
      <c r="S15" s="126">
        <v>1717210812.72642</v>
      </c>
      <c r="T15" s="126">
        <v>1883166895.42862</v>
      </c>
      <c r="U15" s="126">
        <v>1703361288.04486</v>
      </c>
      <c r="V15" s="126">
        <v>2141049990.50168</v>
      </c>
      <c r="W15" s="126">
        <v>1632609779.50253</v>
      </c>
      <c r="X15" s="126">
        <v>1700581261.40972</v>
      </c>
      <c r="Y15" s="126">
        <v>1509721905.98322</v>
      </c>
      <c r="Z15" s="126">
        <v>1609956799.83551</v>
      </c>
      <c r="AA15" s="126">
        <v>1612948463.71798</v>
      </c>
      <c r="AB15" s="126">
        <v>1591620144.04508</v>
      </c>
      <c r="AC15" s="126">
        <v>1607480978.69524</v>
      </c>
      <c r="AD15" s="126">
        <v>1660376955.28714</v>
      </c>
      <c r="AE15" s="126">
        <v>1638652488.62672</v>
      </c>
      <c r="AF15" s="126">
        <v>1550149497.10225</v>
      </c>
      <c r="AG15" s="126">
        <v>1541365358.774</v>
      </c>
    </row>
    <row r="16" spans="1:33" ht="15.75">
      <c r="A16" s="14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13"/>
      <c r="AE16" s="13"/>
      <c r="AF16" s="13"/>
      <c r="AG16" s="13"/>
    </row>
    <row r="18" spans="1:24" ht="15.75">
      <c r="A18" s="5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</sheetData>
  <printOptions/>
  <pageMargins left="0.1968503937007874" right="0.75" top="0.7874015748031497" bottom="1" header="0" footer="0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98"/>
  <sheetViews>
    <sheetView zoomScale="85" zoomScaleNormal="85" workbookViewId="0" topLeftCell="A1">
      <selection activeCell="A1" sqref="A1:J1"/>
    </sheetView>
  </sheetViews>
  <sheetFormatPr defaultColWidth="11.00390625" defaultRowHeight="15.75"/>
  <cols>
    <col min="1" max="1" width="67.00390625" style="40" customWidth="1"/>
    <col min="2" max="2" width="10.625" style="40" customWidth="1"/>
    <col min="3" max="3" width="13.00390625" style="40" bestFit="1" customWidth="1"/>
    <col min="4" max="31" width="12.875" style="40" bestFit="1" customWidth="1"/>
    <col min="32" max="32" width="11.00390625" style="29" customWidth="1"/>
    <col min="33" max="33" width="11.625" style="40" bestFit="1" customWidth="1"/>
    <col min="34" max="16384" width="11.00390625" style="40" customWidth="1"/>
  </cols>
  <sheetData>
    <row r="1" spans="1:10" ht="19.5" customHeight="1">
      <c r="A1" s="156" t="s">
        <v>35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9.5" customHeight="1">
      <c r="A2" s="2" t="s">
        <v>84</v>
      </c>
      <c r="B2" s="24"/>
      <c r="C2" s="24"/>
      <c r="D2" s="24"/>
      <c r="E2" s="24"/>
      <c r="F2" s="24"/>
      <c r="G2" s="24"/>
      <c r="H2" s="24"/>
      <c r="I2" s="24"/>
      <c r="J2" s="24"/>
    </row>
    <row r="3" spans="2:31" ht="15.7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3" ht="16.5">
      <c r="A4" s="41"/>
      <c r="B4" s="22">
        <v>37256</v>
      </c>
      <c r="C4" s="22">
        <v>37437</v>
      </c>
      <c r="D4" s="22">
        <v>37529</v>
      </c>
      <c r="E4" s="22">
        <v>37621</v>
      </c>
      <c r="F4" s="22">
        <v>37711</v>
      </c>
      <c r="G4" s="22">
        <v>37802</v>
      </c>
      <c r="H4" s="22">
        <v>37894</v>
      </c>
      <c r="I4" s="22">
        <v>37986</v>
      </c>
      <c r="J4" s="22">
        <v>38077</v>
      </c>
      <c r="K4" s="22">
        <v>38168</v>
      </c>
      <c r="L4" s="22">
        <v>38260</v>
      </c>
      <c r="M4" s="22">
        <v>38352</v>
      </c>
      <c r="N4" s="22">
        <v>38442</v>
      </c>
      <c r="O4" s="22">
        <v>38533</v>
      </c>
      <c r="P4" s="22">
        <v>38625</v>
      </c>
      <c r="Q4" s="22">
        <v>38717</v>
      </c>
      <c r="R4" s="22">
        <v>38807</v>
      </c>
      <c r="S4" s="22">
        <v>38898</v>
      </c>
      <c r="T4" s="22">
        <v>38990</v>
      </c>
      <c r="U4" s="22">
        <v>39082</v>
      </c>
      <c r="V4" s="22">
        <v>39172</v>
      </c>
      <c r="W4" s="22">
        <v>39263</v>
      </c>
      <c r="X4" s="22">
        <v>39355</v>
      </c>
      <c r="Y4" s="22">
        <v>39447</v>
      </c>
      <c r="Z4" s="22">
        <v>39538</v>
      </c>
      <c r="AA4" s="22">
        <v>39629</v>
      </c>
      <c r="AB4" s="22">
        <v>39721</v>
      </c>
      <c r="AC4" s="22">
        <v>39813</v>
      </c>
      <c r="AD4" s="22">
        <v>39903</v>
      </c>
      <c r="AE4" s="22">
        <v>39994</v>
      </c>
      <c r="AF4" s="22">
        <v>40086</v>
      </c>
      <c r="AG4" s="22">
        <v>40178</v>
      </c>
    </row>
    <row r="5" spans="2:31" ht="15.7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3" ht="15.75">
      <c r="A6" s="18" t="s">
        <v>3</v>
      </c>
      <c r="B6" s="30">
        <f>+'SPNF T.DEUDA'!B6</f>
        <v>62448551115.6319</v>
      </c>
      <c r="C6" s="30">
        <f>+'SPNF T.DEUDA'!C6</f>
        <v>58446840328.68176</v>
      </c>
      <c r="D6" s="30">
        <f>+'SPNF T.DEUDA'!D6</f>
        <v>57056487075.688835</v>
      </c>
      <c r="E6" s="30">
        <f>+'SPNF T.DEUDA'!E6</f>
        <v>54570429421.77532</v>
      </c>
      <c r="F6" s="30">
        <f>+'SPNF T.DEUDA'!F6</f>
        <v>54474442947.68284</v>
      </c>
      <c r="G6" s="30">
        <f>+'SPNF T.DEUDA'!G6</f>
        <v>54402657413.87208</v>
      </c>
      <c r="H6" s="30">
        <f>+'SPNF T.DEUDA'!H6</f>
        <v>52902239840.123024</v>
      </c>
      <c r="I6" s="30">
        <f>+'SPNF T.DEUDA'!I6</f>
        <v>52480209878.38844</v>
      </c>
      <c r="J6" s="30">
        <f>+'SPNF T.DEUDA'!J6</f>
        <v>51725816165.84865</v>
      </c>
      <c r="K6" s="30">
        <f>+'SPNF T.DEUDA'!K6</f>
        <v>51273398997.48595</v>
      </c>
      <c r="L6" s="30">
        <f>+'SPNF T.DEUDA'!L6</f>
        <v>50658340003.60715</v>
      </c>
      <c r="M6" s="30">
        <f>+'SPNF T.DEUDA'!M6</f>
        <v>48700755910.93857</v>
      </c>
      <c r="N6" s="30">
        <f>+'SPNF T.DEUDA'!N6</f>
        <v>47031989039.58073</v>
      </c>
      <c r="O6" s="30">
        <f>+'SPNF T.DEUDA'!O6</f>
        <v>47748519877.732475</v>
      </c>
      <c r="P6" s="30">
        <f>+'SPNF T.DEUDA'!P6</f>
        <v>45607693582.957825</v>
      </c>
      <c r="Q6" s="30">
        <f>+'SPNF T.DEUDA'!Q6</f>
        <v>43760686240.23961</v>
      </c>
      <c r="R6" s="30">
        <f>+'SPNF T.DEUDA'!R6</f>
        <v>44032415191.04171</v>
      </c>
      <c r="S6" s="30">
        <f>+'SPNF T.DEUDA'!S6</f>
        <v>44605690778.23478</v>
      </c>
      <c r="T6" s="30">
        <f>+'SPNF T.DEUDA'!T6</f>
        <v>44475379270.37127</v>
      </c>
      <c r="U6" s="30">
        <f>+'SPNF T.DEUDA'!U6</f>
        <v>44410513275.10342</v>
      </c>
      <c r="V6" s="30">
        <f>+'SPNF T.DEUDA'!V6</f>
        <v>44400678453.861465</v>
      </c>
      <c r="W6" s="30">
        <f>+'SPNF T.DEUDA'!W6</f>
        <v>46872572409.70456</v>
      </c>
      <c r="X6" s="30">
        <f>+'SPNF T.DEUDA'!X6</f>
        <v>47939191954.14661</v>
      </c>
      <c r="Y6" s="30">
        <f>+'SPNF T.DEUDA'!Y6</f>
        <v>47757004075.59464</v>
      </c>
      <c r="Z6" s="30">
        <f>+'SPNF T.DEUDA'!Z6</f>
        <v>50126295492.18854</v>
      </c>
      <c r="AA6" s="30">
        <f>+'SPNF T.DEUDA'!AA6</f>
        <v>54137609277.719536</v>
      </c>
      <c r="AB6" s="30">
        <f>+'SPNF T.DEUDA'!AB6</f>
        <v>55345228959.49585</v>
      </c>
      <c r="AC6" s="30">
        <f>+'SPNF T.DEUDA'!AC6</f>
        <v>53897151684.19879</v>
      </c>
      <c r="AD6" s="30">
        <f>+'SPNF T.DEUDA'!AD6</f>
        <v>51833276088.429825</v>
      </c>
      <c r="AE6" s="30">
        <f>+'SPNF T.DEUDA'!AE6</f>
        <v>52361188011.28777</v>
      </c>
      <c r="AF6" s="30">
        <f>+'SPNF T.DEUDA'!AF6</f>
        <v>51537158197.36484</v>
      </c>
      <c r="AG6" s="30">
        <f>+'SPNF T.DEUDA'!AG6</f>
        <v>49749534872.52124</v>
      </c>
    </row>
    <row r="7" spans="2:31" ht="15.75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3" ht="15.75">
      <c r="A8" s="43" t="s">
        <v>52</v>
      </c>
      <c r="B8" s="29">
        <v>11664652396.61</v>
      </c>
      <c r="C8" s="29">
        <v>10625482950.82</v>
      </c>
      <c r="D8" s="29">
        <v>9989054527.95893</v>
      </c>
      <c r="E8" s="29">
        <v>9508332475.59091</v>
      </c>
      <c r="F8" s="29">
        <v>9046369622.0085</v>
      </c>
      <c r="G8" s="29">
        <v>8877073348.4781</v>
      </c>
      <c r="H8" s="29">
        <v>8692992659.8956</v>
      </c>
      <c r="I8" s="29">
        <v>8343406755.309</v>
      </c>
      <c r="J8" s="29">
        <v>7764586774.0072</v>
      </c>
      <c r="K8" s="29">
        <v>7695748534.3065</v>
      </c>
      <c r="L8" s="29">
        <v>7506322597.1927</v>
      </c>
      <c r="M8" s="29">
        <v>7090430517.6263</v>
      </c>
      <c r="N8" s="29">
        <v>6840260249.3392</v>
      </c>
      <c r="O8" s="29">
        <v>6730902899.0876</v>
      </c>
      <c r="P8" s="29">
        <v>6437623362.3078</v>
      </c>
      <c r="Q8" s="29">
        <v>6417791683.9773</v>
      </c>
      <c r="R8" s="29">
        <v>6200324241.27676</v>
      </c>
      <c r="S8" s="29">
        <v>6895295446.45037</v>
      </c>
      <c r="T8" s="29">
        <v>6920889666.242</v>
      </c>
      <c r="U8" s="29">
        <v>6783218705.444</v>
      </c>
      <c r="V8" s="29">
        <v>6462726483.7116</v>
      </c>
      <c r="W8" s="29">
        <v>7293046784.826</v>
      </c>
      <c r="X8" s="29">
        <v>7332085320.21752</v>
      </c>
      <c r="Y8" s="29">
        <v>7570259479.04972</v>
      </c>
      <c r="Z8" s="29">
        <v>8260032583.3148</v>
      </c>
      <c r="AA8" s="29">
        <v>9275758825.3548</v>
      </c>
      <c r="AB8" s="29">
        <v>9438709573.169</v>
      </c>
      <c r="AC8" s="29">
        <v>9522285938.1406</v>
      </c>
      <c r="AD8" s="29">
        <v>9601306284.72841</v>
      </c>
      <c r="AE8" s="29">
        <v>9968922364.60717</v>
      </c>
      <c r="AF8" s="29">
        <v>9835971044.9802</v>
      </c>
      <c r="AG8" s="29">
        <v>9891867885.995</v>
      </c>
    </row>
    <row r="9" spans="1:33" ht="15.75">
      <c r="A9" s="11" t="s">
        <v>37</v>
      </c>
      <c r="B9" s="29">
        <v>19112121968.24</v>
      </c>
      <c r="C9" s="29">
        <v>17438767672.12039</v>
      </c>
      <c r="D9" s="29">
        <v>16863670937.064936</v>
      </c>
      <c r="E9" s="29">
        <v>15335339060.413052</v>
      </c>
      <c r="F9" s="29">
        <v>15078967128.708809</v>
      </c>
      <c r="G9" s="29">
        <v>14574910593.557508</v>
      </c>
      <c r="H9" s="29">
        <v>14212823007.951939</v>
      </c>
      <c r="I9" s="29">
        <v>13875825403.879177</v>
      </c>
      <c r="J9" s="29">
        <v>13603246347.698936</v>
      </c>
      <c r="K9" s="29">
        <v>13240022237.899382</v>
      </c>
      <c r="L9" s="29">
        <v>13017495707.210674</v>
      </c>
      <c r="M9" s="29">
        <v>12918459418.332859</v>
      </c>
      <c r="N9" s="29">
        <v>12726013904.430397</v>
      </c>
      <c r="O9" s="29">
        <v>12863258564.39329</v>
      </c>
      <c r="P9" s="29">
        <v>12810873498.852295</v>
      </c>
      <c r="Q9" s="29">
        <v>12585523860.44689</v>
      </c>
      <c r="R9" s="29">
        <v>13031500859.472725</v>
      </c>
      <c r="S9" s="29">
        <v>13133803960.269718</v>
      </c>
      <c r="T9" s="29">
        <v>13548625062.444239</v>
      </c>
      <c r="U9" s="29">
        <v>14180326982.406057</v>
      </c>
      <c r="V9" s="29">
        <v>14414782870.047672</v>
      </c>
      <c r="W9" s="29">
        <v>15284643139.967216</v>
      </c>
      <c r="X9" s="29">
        <v>15677460750.777372</v>
      </c>
      <c r="Y9" s="29">
        <v>16216651348.048779</v>
      </c>
      <c r="Z9" s="29">
        <v>17587873422.64982</v>
      </c>
      <c r="AA9" s="29">
        <v>19205876534.827602</v>
      </c>
      <c r="AB9" s="29">
        <v>20373137829.965855</v>
      </c>
      <c r="AC9" s="29">
        <v>19987293099.619526</v>
      </c>
      <c r="AD9" s="29">
        <v>17828377443.98898</v>
      </c>
      <c r="AE9" s="29">
        <v>17126974718.716688</v>
      </c>
      <c r="AF9" s="29">
        <v>17026380131.786879</v>
      </c>
      <c r="AG9" s="29">
        <v>17121346712.60574</v>
      </c>
    </row>
    <row r="10" spans="1:33" ht="16.5">
      <c r="A10" s="27" t="s">
        <v>64</v>
      </c>
      <c r="B10" s="29">
        <v>3660729847</v>
      </c>
      <c r="C10" s="29">
        <v>3490843779.52459</v>
      </c>
      <c r="D10" s="29">
        <v>3460284815.63692</v>
      </c>
      <c r="E10" s="29">
        <v>3367977670.543</v>
      </c>
      <c r="F10" s="29">
        <v>3230249770.2495</v>
      </c>
      <c r="G10" s="29">
        <v>3143503824.73055</v>
      </c>
      <c r="H10" s="29">
        <v>3125992470.43696</v>
      </c>
      <c r="I10" s="29">
        <v>3187267391.04543</v>
      </c>
      <c r="J10" s="29">
        <v>3201095646.67041</v>
      </c>
      <c r="K10" s="29">
        <v>3097995854.19642</v>
      </c>
      <c r="L10" s="29">
        <v>2947796470.85087</v>
      </c>
      <c r="M10" s="29">
        <v>2833584918.54974</v>
      </c>
      <c r="N10" s="29">
        <v>2777414884.64261</v>
      </c>
      <c r="O10" s="29">
        <v>2811585940.63371</v>
      </c>
      <c r="P10" s="29">
        <v>2749046680.82976</v>
      </c>
      <c r="Q10" s="29">
        <v>2786588623.62085</v>
      </c>
      <c r="R10" s="29">
        <v>2865258946.88249</v>
      </c>
      <c r="S10" s="29">
        <v>2887832041.80424</v>
      </c>
      <c r="T10" s="29">
        <v>2877713790.50791</v>
      </c>
      <c r="U10" s="29">
        <v>2915696513.79369</v>
      </c>
      <c r="V10" s="29">
        <v>2899454623.6975</v>
      </c>
      <c r="W10" s="29">
        <v>2908433492.26768</v>
      </c>
      <c r="X10" s="29">
        <v>3033020752.87745</v>
      </c>
      <c r="Y10" s="29">
        <v>2995732408.83442</v>
      </c>
      <c r="Z10" s="29">
        <v>3262810167.49585</v>
      </c>
      <c r="AA10" s="29">
        <v>3478840585.75973</v>
      </c>
      <c r="AB10" s="29">
        <v>3516057538.40148</v>
      </c>
      <c r="AC10" s="29">
        <v>3612173172.61994</v>
      </c>
      <c r="AD10" s="29">
        <v>3247143441.61768</v>
      </c>
      <c r="AE10" s="29">
        <v>3201421606.81577</v>
      </c>
      <c r="AF10" s="29">
        <v>3174697504.69602</v>
      </c>
      <c r="AG10" s="29">
        <v>3127392308.151</v>
      </c>
    </row>
    <row r="11" spans="1:33" ht="16.5">
      <c r="A11" s="27" t="s">
        <v>65</v>
      </c>
      <c r="B11" s="29">
        <v>713214382.89</v>
      </c>
      <c r="C11" s="29">
        <v>750120056.506597</v>
      </c>
      <c r="D11" s="29">
        <v>706802367.046575</v>
      </c>
      <c r="E11" s="29">
        <v>691094854.65154</v>
      </c>
      <c r="F11" s="29">
        <v>674357592.729566</v>
      </c>
      <c r="G11" s="29">
        <v>720458748.277223</v>
      </c>
      <c r="H11" s="29">
        <v>685664628.62011</v>
      </c>
      <c r="I11" s="29">
        <v>717465402.904889</v>
      </c>
      <c r="J11" s="29">
        <v>687464927.039944</v>
      </c>
      <c r="K11" s="29">
        <v>717628379.719326</v>
      </c>
      <c r="L11" s="29">
        <v>695838442.934955</v>
      </c>
      <c r="M11" s="29">
        <v>686119706.291978</v>
      </c>
      <c r="N11" s="29">
        <v>714286990.059702</v>
      </c>
      <c r="O11" s="29">
        <v>707890533.698235</v>
      </c>
      <c r="P11" s="29">
        <v>679846166.413645</v>
      </c>
      <c r="Q11" s="29">
        <v>701503343.735467</v>
      </c>
      <c r="R11" s="29">
        <v>733255821.570445</v>
      </c>
      <c r="S11" s="29">
        <v>792899329.805707</v>
      </c>
      <c r="T11" s="29">
        <v>820621202.295467</v>
      </c>
      <c r="U11" s="29">
        <v>834657919.757934</v>
      </c>
      <c r="V11" s="29">
        <v>846798819.418974</v>
      </c>
      <c r="W11" s="29">
        <v>876103592.129273</v>
      </c>
      <c r="X11" s="29">
        <v>781164384.338465</v>
      </c>
      <c r="Y11" s="29">
        <v>805279539.473156</v>
      </c>
      <c r="Z11" s="29">
        <v>847774294.210567</v>
      </c>
      <c r="AA11" s="29">
        <v>893071423.431598</v>
      </c>
      <c r="AB11" s="29">
        <v>956161882.800596</v>
      </c>
      <c r="AC11" s="29">
        <v>941838538.345658</v>
      </c>
      <c r="AD11" s="29">
        <v>900929020.672996</v>
      </c>
      <c r="AE11" s="29">
        <v>874565869.363274</v>
      </c>
      <c r="AF11" s="29">
        <v>845771133.035591</v>
      </c>
      <c r="AG11" s="29">
        <v>869676079.234</v>
      </c>
    </row>
    <row r="12" spans="1:33" ht="16.5">
      <c r="A12" s="27" t="s">
        <v>66</v>
      </c>
      <c r="B12" s="29">
        <v>781494706.68</v>
      </c>
      <c r="C12" s="29">
        <v>736451798.156464</v>
      </c>
      <c r="D12" s="29">
        <v>738743201.959457</v>
      </c>
      <c r="E12" s="29">
        <v>744357471.481547</v>
      </c>
      <c r="F12" s="29">
        <v>754631220.668371</v>
      </c>
      <c r="G12" s="29">
        <v>728336995.25154</v>
      </c>
      <c r="H12" s="29">
        <v>704151742.520075</v>
      </c>
      <c r="I12" s="29">
        <v>706448282.878281</v>
      </c>
      <c r="J12" s="29">
        <v>660998497.964669</v>
      </c>
      <c r="K12" s="29">
        <v>640912657.948765</v>
      </c>
      <c r="L12" s="29">
        <v>607271782.983662</v>
      </c>
      <c r="M12" s="29">
        <v>608035146.553147</v>
      </c>
      <c r="N12" s="29">
        <v>645030289.772208</v>
      </c>
      <c r="O12" s="29">
        <v>642228026.940222</v>
      </c>
      <c r="P12" s="29">
        <v>645787352.317138</v>
      </c>
      <c r="Q12" s="29">
        <v>642643195.138734</v>
      </c>
      <c r="R12" s="29">
        <v>660918467.593918</v>
      </c>
      <c r="S12" s="29">
        <v>655981764.766162</v>
      </c>
      <c r="T12" s="29">
        <v>657212606.293713</v>
      </c>
      <c r="U12" s="29">
        <v>680435761.82462</v>
      </c>
      <c r="V12" s="29">
        <v>693163940.430288</v>
      </c>
      <c r="W12" s="29">
        <v>972408894.151802</v>
      </c>
      <c r="X12" s="29">
        <v>931441599.483153</v>
      </c>
      <c r="Y12" s="29">
        <v>966630516.766611</v>
      </c>
      <c r="Z12" s="29">
        <v>1002605306.93155</v>
      </c>
      <c r="AA12" s="29">
        <v>980264861.822969</v>
      </c>
      <c r="AB12" s="29">
        <v>1023818000.72223</v>
      </c>
      <c r="AC12" s="29">
        <v>997940513.581723</v>
      </c>
      <c r="AD12" s="29">
        <v>995100196.145415</v>
      </c>
      <c r="AE12" s="29">
        <v>987572107.591611</v>
      </c>
      <c r="AF12" s="29">
        <v>924837403.238943</v>
      </c>
      <c r="AG12" s="29">
        <v>910031353.397</v>
      </c>
    </row>
    <row r="13" spans="1:33" ht="16.5">
      <c r="A13" s="27" t="s">
        <v>67</v>
      </c>
      <c r="B13" s="29">
        <v>6412214799.53</v>
      </c>
      <c r="C13" s="29">
        <v>6098451044.29967</v>
      </c>
      <c r="D13" s="29">
        <v>5891958303.64802</v>
      </c>
      <c r="E13" s="29">
        <v>5162477060.58016</v>
      </c>
      <c r="F13" s="29">
        <v>5158528917.03276</v>
      </c>
      <c r="G13" s="29">
        <v>4774267289.87818</v>
      </c>
      <c r="H13" s="29">
        <v>4627041976.35122</v>
      </c>
      <c r="I13" s="29">
        <v>4450299631.36462</v>
      </c>
      <c r="J13" s="29">
        <v>4371701141.48123</v>
      </c>
      <c r="K13" s="29">
        <v>4154487982.21976</v>
      </c>
      <c r="L13" s="29">
        <v>4110444966.99374</v>
      </c>
      <c r="M13" s="29">
        <v>4097532127.21374</v>
      </c>
      <c r="N13" s="29">
        <v>3880480903.28501</v>
      </c>
      <c r="O13" s="29">
        <v>3937212984.86157</v>
      </c>
      <c r="P13" s="29">
        <v>3623953513.02038</v>
      </c>
      <c r="Q13" s="29">
        <v>3349646140.06844</v>
      </c>
      <c r="R13" s="29">
        <v>3411930173.5686</v>
      </c>
      <c r="S13" s="29">
        <v>3295304651.67962</v>
      </c>
      <c r="T13" s="29">
        <v>3354830685.03963</v>
      </c>
      <c r="U13" s="29">
        <v>3289770340.05624</v>
      </c>
      <c r="V13" s="29">
        <v>3452111048.17372</v>
      </c>
      <c r="W13" s="29">
        <v>3504770958.85318</v>
      </c>
      <c r="X13" s="29">
        <v>3761809115.13249</v>
      </c>
      <c r="Y13" s="29">
        <v>3830053324.61224</v>
      </c>
      <c r="Z13" s="29">
        <v>4049015841.8939</v>
      </c>
      <c r="AA13" s="29">
        <v>4488818478.58037</v>
      </c>
      <c r="AB13" s="29">
        <v>4861961318.33517</v>
      </c>
      <c r="AC13" s="29">
        <v>4753027413.35446</v>
      </c>
      <c r="AD13" s="29">
        <v>4279785472.69415</v>
      </c>
      <c r="AE13" s="29">
        <v>4088229257.0452</v>
      </c>
      <c r="AF13" s="29">
        <v>4216339874.19656</v>
      </c>
      <c r="AG13" s="29">
        <v>4304518984.78644</v>
      </c>
    </row>
    <row r="14" spans="1:33" ht="16.5">
      <c r="A14" s="27" t="s">
        <v>68</v>
      </c>
      <c r="B14" s="29">
        <v>895567033.55</v>
      </c>
      <c r="C14" s="29">
        <v>868473847.208456</v>
      </c>
      <c r="D14" s="29">
        <v>875177850.246088</v>
      </c>
      <c r="E14" s="29">
        <v>904120874.00239</v>
      </c>
      <c r="F14" s="29">
        <v>910238789.007401</v>
      </c>
      <c r="G14" s="29">
        <v>753640056.863052</v>
      </c>
      <c r="H14" s="29">
        <v>666555018.667005</v>
      </c>
      <c r="I14" s="29">
        <v>610223699.835856</v>
      </c>
      <c r="J14" s="29">
        <v>564860482.198848</v>
      </c>
      <c r="K14" s="29">
        <v>544209782.613827</v>
      </c>
      <c r="L14" s="29">
        <v>503633882.544558</v>
      </c>
      <c r="M14" s="29">
        <v>420536099.470499</v>
      </c>
      <c r="N14" s="29">
        <v>347890705.995787</v>
      </c>
      <c r="O14" s="29">
        <v>343785959.373781</v>
      </c>
      <c r="P14" s="29">
        <v>304615213.90779</v>
      </c>
      <c r="Q14" s="29">
        <v>282705597.596262</v>
      </c>
      <c r="R14" s="29">
        <v>320889998.619045</v>
      </c>
      <c r="S14" s="29">
        <v>285943924.565104</v>
      </c>
      <c r="T14" s="29">
        <v>283592441.078</v>
      </c>
      <c r="U14" s="29">
        <v>290019970.251</v>
      </c>
      <c r="V14" s="29">
        <v>293678867.1972</v>
      </c>
      <c r="W14" s="29">
        <v>298599784.7935</v>
      </c>
      <c r="X14" s="29">
        <v>308143419.9754</v>
      </c>
      <c r="Y14" s="29">
        <v>341377109.0405</v>
      </c>
      <c r="Z14" s="29">
        <v>370658869.616</v>
      </c>
      <c r="AA14" s="29">
        <v>363267616.3364</v>
      </c>
      <c r="AB14" s="29">
        <v>369753438.9043</v>
      </c>
      <c r="AC14" s="29">
        <v>390263094.7698</v>
      </c>
      <c r="AD14" s="29">
        <v>369951340.057536</v>
      </c>
      <c r="AE14" s="29">
        <v>330527301.550528</v>
      </c>
      <c r="AF14" s="29">
        <v>319872711.590179</v>
      </c>
      <c r="AG14" s="29">
        <v>460366606.689</v>
      </c>
    </row>
    <row r="15" spans="1:33" ht="16.5">
      <c r="A15" s="27" t="s">
        <v>69</v>
      </c>
      <c r="B15" s="29">
        <v>1975506538.27</v>
      </c>
      <c r="C15" s="29">
        <v>1773903295.06136</v>
      </c>
      <c r="D15" s="29">
        <v>1547489138.16691</v>
      </c>
      <c r="E15" s="29">
        <v>1478550425.03645</v>
      </c>
      <c r="F15" s="29">
        <v>1360488624.91734</v>
      </c>
      <c r="G15" s="29">
        <v>1388717022.16897</v>
      </c>
      <c r="H15" s="29">
        <v>1285425295.70965</v>
      </c>
      <c r="I15" s="29">
        <v>1242567216.86889</v>
      </c>
      <c r="J15" s="29">
        <v>1052099510.86908</v>
      </c>
      <c r="K15" s="29">
        <v>937754252.940936</v>
      </c>
      <c r="L15" s="29">
        <v>824334889.475024</v>
      </c>
      <c r="M15" s="29">
        <v>768329622.39969</v>
      </c>
      <c r="N15" s="29">
        <v>778280905.4979</v>
      </c>
      <c r="O15" s="29">
        <v>825300341.026428</v>
      </c>
      <c r="P15" s="29">
        <v>1154278277.88264</v>
      </c>
      <c r="Q15" s="29">
        <v>1190939762.1329</v>
      </c>
      <c r="R15" s="29">
        <v>1176403398.08166</v>
      </c>
      <c r="S15" s="29">
        <v>1210399324.25227</v>
      </c>
      <c r="T15" s="29">
        <v>1340273327.20376</v>
      </c>
      <c r="U15" s="29">
        <v>2048726165.75641</v>
      </c>
      <c r="V15" s="29">
        <v>1971072374.74307</v>
      </c>
      <c r="W15" s="29">
        <v>1956984403.47919</v>
      </c>
      <c r="X15" s="29">
        <v>1828545895.45776</v>
      </c>
      <c r="Y15" s="29">
        <v>1844923441.84475</v>
      </c>
      <c r="Z15" s="29">
        <v>2043198137.99726</v>
      </c>
      <c r="AA15" s="29">
        <v>2187078425.10777</v>
      </c>
      <c r="AB15" s="29">
        <v>2267585185.52121</v>
      </c>
      <c r="AC15" s="29">
        <v>2062678609.25849</v>
      </c>
      <c r="AD15" s="29">
        <v>1997539819.70785</v>
      </c>
      <c r="AE15" s="29">
        <v>1643346227.66945</v>
      </c>
      <c r="AF15" s="29">
        <v>1380864075.81374</v>
      </c>
      <c r="AG15" s="29">
        <v>1038984534.0296</v>
      </c>
    </row>
    <row r="16" spans="1:33" ht="16.5">
      <c r="A16" s="27" t="s">
        <v>70</v>
      </c>
      <c r="B16" s="29">
        <v>1433397262.01</v>
      </c>
      <c r="C16" s="29">
        <v>1356648150.72363</v>
      </c>
      <c r="D16" s="29">
        <v>1325202516.33322</v>
      </c>
      <c r="E16" s="29">
        <v>1075900517.54625</v>
      </c>
      <c r="F16" s="29">
        <v>1017805105.85028</v>
      </c>
      <c r="G16" s="29">
        <v>1076680728.78674</v>
      </c>
      <c r="H16" s="29">
        <v>1047853879.38014</v>
      </c>
      <c r="I16" s="29">
        <v>1078514335.24471</v>
      </c>
      <c r="J16" s="29">
        <v>1112299920.90589</v>
      </c>
      <c r="K16" s="29">
        <v>1057016900.8478</v>
      </c>
      <c r="L16" s="29">
        <v>1141289194.7289</v>
      </c>
      <c r="M16" s="29">
        <v>1280311452.74443</v>
      </c>
      <c r="N16" s="29">
        <v>1321090060.27127</v>
      </c>
      <c r="O16" s="29">
        <v>1230444369.03698</v>
      </c>
      <c r="P16" s="29">
        <v>1254194037.7627</v>
      </c>
      <c r="Q16" s="29">
        <v>1247502960.45853</v>
      </c>
      <c r="R16" s="29">
        <v>1326086291.48484</v>
      </c>
      <c r="S16" s="29">
        <v>1311450625.02302</v>
      </c>
      <c r="T16" s="29">
        <v>1386027149.8384</v>
      </c>
      <c r="U16" s="29">
        <v>1477897641.32383</v>
      </c>
      <c r="V16" s="29">
        <v>1531782503.00913</v>
      </c>
      <c r="W16" s="29">
        <v>1660812458.09416</v>
      </c>
      <c r="X16" s="29">
        <v>1770852408.23708</v>
      </c>
      <c r="Y16" s="29">
        <v>1997845432.86376</v>
      </c>
      <c r="Z16" s="29">
        <v>2162296877.22375</v>
      </c>
      <c r="AA16" s="29">
        <v>2286709644.70459</v>
      </c>
      <c r="AB16" s="29">
        <v>2441358173.7678</v>
      </c>
      <c r="AC16" s="29">
        <v>2395804612.96399</v>
      </c>
      <c r="AD16" s="29">
        <v>2230096210.54933</v>
      </c>
      <c r="AE16" s="29">
        <v>2133915309.68662</v>
      </c>
      <c r="AF16" s="29">
        <v>2164657221.20711</v>
      </c>
      <c r="AG16" s="29">
        <v>2187535137.1127</v>
      </c>
    </row>
    <row r="17" spans="1:33" ht="16.5">
      <c r="A17" s="27" t="s">
        <v>71</v>
      </c>
      <c r="B17" s="29">
        <v>2685794250.09</v>
      </c>
      <c r="C17" s="29">
        <v>1862829838.6</v>
      </c>
      <c r="D17" s="29">
        <v>1816770351.69</v>
      </c>
      <c r="E17" s="29">
        <v>1515615985.1464</v>
      </c>
      <c r="F17" s="29">
        <v>1574665054.122</v>
      </c>
      <c r="G17" s="29">
        <v>1572466888.1154</v>
      </c>
      <c r="H17" s="29">
        <v>1634407669.2504</v>
      </c>
      <c r="I17" s="29">
        <v>1443188357.46718</v>
      </c>
      <c r="J17" s="29">
        <v>1514152247.37291</v>
      </c>
      <c r="K17" s="29">
        <v>1665985360.664</v>
      </c>
      <c r="L17" s="29">
        <v>1756738500.75685</v>
      </c>
      <c r="M17" s="29">
        <v>1808509130.23312</v>
      </c>
      <c r="N17" s="29">
        <v>1843636209.90891</v>
      </c>
      <c r="O17" s="29">
        <v>1911030049.08839</v>
      </c>
      <c r="P17" s="29">
        <v>1891325319.9174</v>
      </c>
      <c r="Q17" s="29">
        <v>1938736087.7128</v>
      </c>
      <c r="R17" s="29">
        <v>2009614196.85098</v>
      </c>
      <c r="S17" s="29">
        <v>2161723296.71575</v>
      </c>
      <c r="T17" s="29">
        <v>2232606083.14393</v>
      </c>
      <c r="U17" s="29">
        <v>2059223428.40409</v>
      </c>
      <c r="V17" s="29">
        <v>2145842775.15676</v>
      </c>
      <c r="W17" s="29">
        <v>2375120987.38018</v>
      </c>
      <c r="X17" s="29">
        <v>2464495722.03354</v>
      </c>
      <c r="Y17" s="29">
        <v>2666689818.88116</v>
      </c>
      <c r="Z17" s="29">
        <v>3079152671.20688</v>
      </c>
      <c r="AA17" s="29">
        <v>3657053571.91896</v>
      </c>
      <c r="AB17" s="29">
        <v>4104017354.89792</v>
      </c>
      <c r="AC17" s="29">
        <v>4097228402.79471</v>
      </c>
      <c r="AD17" s="29">
        <v>3116450828.1588</v>
      </c>
      <c r="AE17" s="29">
        <v>3165123125.30183</v>
      </c>
      <c r="AF17" s="29">
        <v>3223581117.33488</v>
      </c>
      <c r="AG17" s="29">
        <v>3468822658.499</v>
      </c>
    </row>
    <row r="18" spans="1:33" ht="16.5">
      <c r="A18" s="27" t="s">
        <v>72</v>
      </c>
      <c r="B18" s="29">
        <v>554203148.220001</v>
      </c>
      <c r="C18" s="29">
        <v>501045862.039624</v>
      </c>
      <c r="D18" s="29">
        <v>501242392.337746</v>
      </c>
      <c r="E18" s="29">
        <v>395244201.425314</v>
      </c>
      <c r="F18" s="29">
        <v>398002054.131591</v>
      </c>
      <c r="G18" s="29">
        <v>416839039.485854</v>
      </c>
      <c r="H18" s="29">
        <v>435730327.016376</v>
      </c>
      <c r="I18" s="29">
        <v>439851086.269319</v>
      </c>
      <c r="J18" s="29">
        <v>438573973.195955</v>
      </c>
      <c r="K18" s="29">
        <v>424031066.748551</v>
      </c>
      <c r="L18" s="29">
        <v>430147575.942117</v>
      </c>
      <c r="M18" s="29">
        <v>415501214.876515</v>
      </c>
      <c r="N18" s="29">
        <v>417902954.996999</v>
      </c>
      <c r="O18" s="29">
        <v>453780359.733973</v>
      </c>
      <c r="P18" s="29">
        <v>507826936.800842</v>
      </c>
      <c r="Q18" s="29">
        <v>445258149.982908</v>
      </c>
      <c r="R18" s="29">
        <v>527143564.820745</v>
      </c>
      <c r="S18" s="29">
        <v>532269001.657847</v>
      </c>
      <c r="T18" s="29">
        <v>595747777.043429</v>
      </c>
      <c r="U18" s="29">
        <v>583899241.238242</v>
      </c>
      <c r="V18" s="29">
        <v>580877918.221031</v>
      </c>
      <c r="W18" s="29">
        <v>731408568.81825</v>
      </c>
      <c r="X18" s="29">
        <v>797987453.242036</v>
      </c>
      <c r="Y18" s="29">
        <v>768119755.732181</v>
      </c>
      <c r="Z18" s="29">
        <v>770361256.074062</v>
      </c>
      <c r="AA18" s="29">
        <v>870771927.165215</v>
      </c>
      <c r="AB18" s="29">
        <v>832424936.615149</v>
      </c>
      <c r="AC18" s="29">
        <v>736338741.930753</v>
      </c>
      <c r="AD18" s="29">
        <v>691381114.385224</v>
      </c>
      <c r="AE18" s="29">
        <v>702273913.692404</v>
      </c>
      <c r="AF18" s="29">
        <v>775759090.673856</v>
      </c>
      <c r="AG18" s="29">
        <v>754019050.707</v>
      </c>
    </row>
    <row r="19" spans="1:33" ht="15.75">
      <c r="A19" s="29" t="s">
        <v>53</v>
      </c>
      <c r="B19" s="29">
        <v>4267210602.13</v>
      </c>
      <c r="C19" s="29">
        <v>4142883678.65</v>
      </c>
      <c r="D19" s="29">
        <v>4225732457.166</v>
      </c>
      <c r="E19" s="29">
        <v>4259271359.3598</v>
      </c>
      <c r="F19" s="29">
        <v>4429785665.7754</v>
      </c>
      <c r="G19" s="29">
        <v>4419452205.2038</v>
      </c>
      <c r="H19" s="29">
        <v>4420852768.9868</v>
      </c>
      <c r="I19" s="29">
        <v>4398055965.7998</v>
      </c>
      <c r="J19" s="29">
        <v>4338579246.9382</v>
      </c>
      <c r="K19" s="29">
        <v>4223471443.39813</v>
      </c>
      <c r="L19" s="29">
        <v>4202755496.87298</v>
      </c>
      <c r="M19" s="29">
        <v>4083829618.01635</v>
      </c>
      <c r="N19" s="29">
        <v>3783973874.75367</v>
      </c>
      <c r="O19" s="29">
        <v>3770621476.67525</v>
      </c>
      <c r="P19" s="29">
        <v>3752644607.64703</v>
      </c>
      <c r="Q19" s="29">
        <v>3687430719.01014</v>
      </c>
      <c r="R19" s="29">
        <v>3688470087.83883</v>
      </c>
      <c r="S19" s="29">
        <v>3592875508.87944</v>
      </c>
      <c r="T19" s="29">
        <v>3587448199.45026</v>
      </c>
      <c r="U19" s="29">
        <v>3435191364.81255</v>
      </c>
      <c r="V19" s="29">
        <v>3313731246.1898</v>
      </c>
      <c r="W19" s="29">
        <v>3316971454.0347</v>
      </c>
      <c r="X19" s="29">
        <v>3052418227.55</v>
      </c>
      <c r="Y19" s="29">
        <v>2954643465.62</v>
      </c>
      <c r="Z19" s="29">
        <v>2969559273.2096</v>
      </c>
      <c r="AA19" s="29">
        <v>3898373652.0812</v>
      </c>
      <c r="AB19" s="29">
        <v>3697290259.4758</v>
      </c>
      <c r="AC19" s="29">
        <v>3440035339.73358</v>
      </c>
      <c r="AD19" s="29">
        <v>3368505236.82244</v>
      </c>
      <c r="AE19" s="29">
        <v>3634755537.04568</v>
      </c>
      <c r="AF19" s="29">
        <v>3434523974.35779</v>
      </c>
      <c r="AG19" s="29">
        <v>3024188804.4896</v>
      </c>
    </row>
    <row r="20" spans="1:33" ht="15.75">
      <c r="A20" s="29" t="s">
        <v>54</v>
      </c>
      <c r="B20" s="29">
        <v>2829278489.34</v>
      </c>
      <c r="C20" s="29">
        <v>2827855187.01</v>
      </c>
      <c r="D20" s="29">
        <v>2812448242.76</v>
      </c>
      <c r="E20" s="29">
        <v>2836709152.98</v>
      </c>
      <c r="F20" s="29">
        <v>2826728825.09</v>
      </c>
      <c r="G20" s="29">
        <v>2860740477.37</v>
      </c>
      <c r="H20" s="29">
        <v>2839916096.5</v>
      </c>
      <c r="I20" s="29">
        <v>2899883568.13</v>
      </c>
      <c r="J20" s="29">
        <v>2926415876.68</v>
      </c>
      <c r="K20" s="29">
        <v>2942759773.42</v>
      </c>
      <c r="L20" s="29">
        <v>2945094370.8</v>
      </c>
      <c r="M20" s="29">
        <v>2704277476.93</v>
      </c>
      <c r="N20" s="29">
        <v>2654233317.93</v>
      </c>
      <c r="O20" s="29">
        <v>2620241068.76</v>
      </c>
      <c r="P20" s="29">
        <v>2643579255.45</v>
      </c>
      <c r="Q20" s="29">
        <v>2574739200.45</v>
      </c>
      <c r="R20" s="29">
        <v>2634917802.82</v>
      </c>
      <c r="S20" s="29">
        <v>2372349246.6</v>
      </c>
      <c r="T20" s="29">
        <v>2031092682.67</v>
      </c>
      <c r="U20" s="29">
        <v>1841232274.58</v>
      </c>
      <c r="V20" s="29">
        <v>1848329441.0166</v>
      </c>
      <c r="W20" s="29">
        <v>1712159837.4985</v>
      </c>
      <c r="X20" s="29">
        <v>1681911019.9523</v>
      </c>
      <c r="Y20" s="29">
        <v>1659443946.8097</v>
      </c>
      <c r="Z20" s="29">
        <v>1708633558.4284</v>
      </c>
      <c r="AA20" s="29">
        <v>1732178164.2692</v>
      </c>
      <c r="AB20" s="29">
        <v>1671634485.7959</v>
      </c>
      <c r="AC20" s="29">
        <v>1608715194.8554</v>
      </c>
      <c r="AD20" s="29">
        <v>1513880749.2298</v>
      </c>
      <c r="AE20" s="29">
        <v>1515455356.38</v>
      </c>
      <c r="AF20" s="29">
        <v>1516332219.79</v>
      </c>
      <c r="AG20" s="29">
        <v>1514200031.338</v>
      </c>
    </row>
    <row r="21" spans="1:33" ht="15.75">
      <c r="A21" s="29" t="s">
        <v>25</v>
      </c>
      <c r="B21" s="29">
        <v>768336961.6</v>
      </c>
      <c r="C21" s="29">
        <v>790998365.04</v>
      </c>
      <c r="D21" s="29">
        <v>810783488.34</v>
      </c>
      <c r="E21" s="29">
        <v>811314543.56</v>
      </c>
      <c r="F21" s="29">
        <v>817105263.69</v>
      </c>
      <c r="G21" s="29">
        <v>815416989.69</v>
      </c>
      <c r="H21" s="29">
        <v>817966608.73</v>
      </c>
      <c r="I21" s="29">
        <v>831815333.89</v>
      </c>
      <c r="J21" s="29">
        <v>844947051.93</v>
      </c>
      <c r="K21" s="29">
        <v>867772111.8745</v>
      </c>
      <c r="L21" s="29">
        <v>748686364.4471</v>
      </c>
      <c r="M21" s="29">
        <v>759215377.6599</v>
      </c>
      <c r="N21" s="29">
        <v>735830701.424135</v>
      </c>
      <c r="O21" s="29">
        <v>748416124.498667</v>
      </c>
      <c r="P21" s="29">
        <v>776410297.736331</v>
      </c>
      <c r="Q21" s="29">
        <v>803412070.039655</v>
      </c>
      <c r="R21" s="29">
        <v>805205854.042824</v>
      </c>
      <c r="S21" s="29">
        <v>806519420.179538</v>
      </c>
      <c r="T21" s="29">
        <v>699699582.042994</v>
      </c>
      <c r="U21" s="29">
        <v>701233644.147341</v>
      </c>
      <c r="V21" s="29">
        <v>702112484.22268</v>
      </c>
      <c r="W21" s="29">
        <v>703717557.58262</v>
      </c>
      <c r="X21" s="29">
        <v>727980492.00449</v>
      </c>
      <c r="Y21" s="29">
        <v>728578749.47939</v>
      </c>
      <c r="Z21" s="29">
        <v>742615308.63506</v>
      </c>
      <c r="AA21" s="29">
        <v>734686503.69618</v>
      </c>
      <c r="AB21" s="29">
        <v>642010470.34603</v>
      </c>
      <c r="AC21" s="29">
        <v>647175708.312733</v>
      </c>
      <c r="AD21" s="29">
        <v>630017478.890087</v>
      </c>
      <c r="AE21" s="29">
        <v>637932861.947722</v>
      </c>
      <c r="AF21" s="29">
        <v>637813316.173196</v>
      </c>
      <c r="AG21" s="29">
        <v>636302631.425</v>
      </c>
    </row>
    <row r="22" spans="1:33" ht="15.75">
      <c r="A22" s="29" t="s">
        <v>26</v>
      </c>
      <c r="B22" s="29">
        <v>2908930856.9</v>
      </c>
      <c r="C22" s="29">
        <v>2517834732.45228</v>
      </c>
      <c r="D22" s="29">
        <v>2350439721.64671</v>
      </c>
      <c r="E22" s="29">
        <v>2208140139.66738</v>
      </c>
      <c r="F22" s="29">
        <v>2296090225.0174</v>
      </c>
      <c r="G22" s="29">
        <v>2372708868.86935</v>
      </c>
      <c r="H22" s="29">
        <v>2383821036.22411</v>
      </c>
      <c r="I22" s="29">
        <v>2429005585.06753</v>
      </c>
      <c r="J22" s="29">
        <v>2435773912.90614</v>
      </c>
      <c r="K22" s="29">
        <v>2376993343.73884</v>
      </c>
      <c r="L22" s="29">
        <v>2417866037.76337</v>
      </c>
      <c r="M22" s="29">
        <v>2022103142.91362</v>
      </c>
      <c r="N22" s="29">
        <v>1912818759.16846</v>
      </c>
      <c r="O22" s="29">
        <v>1846760750.90115</v>
      </c>
      <c r="P22" s="29">
        <v>1841993350.12459</v>
      </c>
      <c r="Q22" s="29">
        <v>1858332138.34018</v>
      </c>
      <c r="R22" s="29">
        <v>1758890210.22121</v>
      </c>
      <c r="S22" s="29">
        <v>1784965540.22634</v>
      </c>
      <c r="T22" s="29">
        <v>1863382750.41126</v>
      </c>
      <c r="U22" s="29">
        <v>1905005918.01408</v>
      </c>
      <c r="V22" s="29">
        <v>1911864443.81495</v>
      </c>
      <c r="W22" s="29">
        <v>2189776072.92192</v>
      </c>
      <c r="X22" s="29">
        <v>2209668119.05259</v>
      </c>
      <c r="Y22" s="29">
        <v>2313266478.13326</v>
      </c>
      <c r="Z22" s="29">
        <v>2393584116.72833</v>
      </c>
      <c r="AA22" s="29">
        <v>2551042804.66198</v>
      </c>
      <c r="AB22" s="29">
        <v>2653624427.54434</v>
      </c>
      <c r="AC22" s="29">
        <v>2700250654.91354</v>
      </c>
      <c r="AD22" s="29">
        <v>2590779843.9748</v>
      </c>
      <c r="AE22" s="29">
        <v>2587953703.91956</v>
      </c>
      <c r="AF22" s="29">
        <v>2645482441.58544</v>
      </c>
      <c r="AG22" s="29">
        <v>2657296201.726</v>
      </c>
    </row>
    <row r="23" spans="1:33" ht="15.75">
      <c r="A23" s="29" t="s">
        <v>27</v>
      </c>
      <c r="B23" s="29">
        <v>1788264074.54</v>
      </c>
      <c r="C23" s="29">
        <v>1803971610.21427</v>
      </c>
      <c r="D23" s="29">
        <v>1802872591.25375</v>
      </c>
      <c r="E23" s="29">
        <v>1605123729.04092</v>
      </c>
      <c r="F23" s="29">
        <v>1697012103.6895</v>
      </c>
      <c r="G23" s="29">
        <v>1628883026.15673</v>
      </c>
      <c r="H23" s="29">
        <v>1602952740.04748</v>
      </c>
      <c r="I23" s="29">
        <v>1354402977.158</v>
      </c>
      <c r="J23" s="29">
        <v>1331909881.92472</v>
      </c>
      <c r="K23" s="29">
        <v>1315683092.89845</v>
      </c>
      <c r="L23" s="29">
        <v>1276911044.9615</v>
      </c>
      <c r="M23" s="29">
        <v>1245373068.4617</v>
      </c>
      <c r="N23" s="29">
        <v>1267449411.67772</v>
      </c>
      <c r="O23" s="29">
        <v>1306462702.69463</v>
      </c>
      <c r="P23" s="29">
        <v>1305835030.92665</v>
      </c>
      <c r="Q23" s="29">
        <v>1295796802.72684</v>
      </c>
      <c r="R23" s="29">
        <v>1308033712.38025</v>
      </c>
      <c r="S23" s="29">
        <v>1294638855.16527</v>
      </c>
      <c r="T23" s="29">
        <v>1274955451.98658</v>
      </c>
      <c r="U23" s="29">
        <v>1255498086.28887</v>
      </c>
      <c r="V23" s="29">
        <v>1239125076.61716</v>
      </c>
      <c r="W23" s="29">
        <v>1224611306.21693</v>
      </c>
      <c r="X23" s="29">
        <v>1225361041.15636</v>
      </c>
      <c r="Y23" s="29">
        <v>1276110263.77723</v>
      </c>
      <c r="Z23" s="29">
        <v>1214468990.27489</v>
      </c>
      <c r="AA23" s="29">
        <v>1262916916.06076</v>
      </c>
      <c r="AB23" s="29">
        <v>1298772494.90908</v>
      </c>
      <c r="AC23" s="29">
        <v>1288680834.87945</v>
      </c>
      <c r="AD23" s="29">
        <v>1301225603.00474</v>
      </c>
      <c r="AE23" s="29">
        <v>1454291112.93309</v>
      </c>
      <c r="AF23" s="29">
        <v>1495979618.35757</v>
      </c>
      <c r="AG23" s="29">
        <v>1504871274.0506</v>
      </c>
    </row>
    <row r="24" spans="1:33" ht="15.75">
      <c r="A24" s="29" t="s">
        <v>28</v>
      </c>
      <c r="B24" s="29">
        <v>11113044202.13</v>
      </c>
      <c r="C24" s="29">
        <v>11020290297.5685</v>
      </c>
      <c r="D24" s="29">
        <v>11007836696.9197</v>
      </c>
      <c r="E24" s="29">
        <v>11166448505.79</v>
      </c>
      <c r="F24" s="29">
        <v>11358641650.65</v>
      </c>
      <c r="G24" s="29">
        <v>11259488045.096</v>
      </c>
      <c r="H24" s="29">
        <v>10766892831.086</v>
      </c>
      <c r="I24" s="29">
        <v>10875590321.953</v>
      </c>
      <c r="J24" s="29">
        <v>10724256740.213</v>
      </c>
      <c r="K24" s="29">
        <v>10846398797.767</v>
      </c>
      <c r="L24" s="29">
        <v>10967979920.6918</v>
      </c>
      <c r="M24" s="29">
        <v>10310895851.6168</v>
      </c>
      <c r="N24" s="29">
        <v>9268757202.4152</v>
      </c>
      <c r="O24" s="29">
        <v>9217050363.8012</v>
      </c>
      <c r="P24" s="29">
        <v>7840018988.50251</v>
      </c>
      <c r="Q24" s="29">
        <v>6807295342.5161</v>
      </c>
      <c r="R24" s="29">
        <v>6826060420.2615</v>
      </c>
      <c r="S24" s="29">
        <v>6507037988.1856</v>
      </c>
      <c r="T24" s="29">
        <v>6045731402.35193</v>
      </c>
      <c r="U24" s="29">
        <v>5782500791.18789</v>
      </c>
      <c r="V24" s="29">
        <v>5718604671.62984</v>
      </c>
      <c r="W24" s="29">
        <v>5490290281.9962</v>
      </c>
      <c r="X24" s="29">
        <v>5373996602.73304</v>
      </c>
      <c r="Y24" s="29">
        <v>5195625453.94493</v>
      </c>
      <c r="Z24" s="29">
        <v>5258427314.46482</v>
      </c>
      <c r="AA24" s="29">
        <v>4823756333.43143</v>
      </c>
      <c r="AB24" s="29">
        <v>4568369265.54557</v>
      </c>
      <c r="AC24" s="29">
        <v>4285581640.54451</v>
      </c>
      <c r="AD24" s="29">
        <v>4257307422.65004</v>
      </c>
      <c r="AE24" s="29">
        <v>4101407424.60342</v>
      </c>
      <c r="AF24" s="29">
        <v>4013685982.91538</v>
      </c>
      <c r="AG24" s="29">
        <v>3321616550.311</v>
      </c>
    </row>
    <row r="25" spans="1:33" ht="15.75">
      <c r="A25" s="29" t="s">
        <v>55</v>
      </c>
      <c r="B25" s="29">
        <v>344555521.85</v>
      </c>
      <c r="C25" s="29">
        <v>352572360.5</v>
      </c>
      <c r="D25" s="29">
        <v>352790064.480748</v>
      </c>
      <c r="E25" s="29">
        <v>347375321.58378</v>
      </c>
      <c r="F25" s="29">
        <v>352476571.936052</v>
      </c>
      <c r="G25" s="29">
        <v>358893997.474576</v>
      </c>
      <c r="H25" s="29">
        <v>360440607.61064</v>
      </c>
      <c r="I25" s="29">
        <v>705522551.179344</v>
      </c>
      <c r="J25" s="29">
        <v>761395749.367508</v>
      </c>
      <c r="K25" s="29">
        <v>792460105.279088</v>
      </c>
      <c r="L25" s="29">
        <v>894799106.131184</v>
      </c>
      <c r="M25" s="29">
        <v>969101031.132032</v>
      </c>
      <c r="N25" s="29">
        <v>1059424513.91351</v>
      </c>
      <c r="O25" s="29">
        <v>1117424107.04966</v>
      </c>
      <c r="P25" s="29">
        <v>1175472745.41197</v>
      </c>
      <c r="Q25" s="29">
        <v>1191305449.13813</v>
      </c>
      <c r="R25" s="29">
        <v>1290556844.03646</v>
      </c>
      <c r="S25" s="29">
        <v>1353497023.29737</v>
      </c>
      <c r="T25" s="29">
        <v>1420992931.72568</v>
      </c>
      <c r="U25" s="29">
        <v>1519504120.28663</v>
      </c>
      <c r="V25" s="29">
        <v>1701850750.76128</v>
      </c>
      <c r="W25" s="29">
        <v>1791872142.43432</v>
      </c>
      <c r="X25" s="29">
        <v>1866773848.63174</v>
      </c>
      <c r="Y25" s="29">
        <v>1842862204.20669</v>
      </c>
      <c r="Z25" s="29">
        <v>1932478867.75583</v>
      </c>
      <c r="AA25" s="29">
        <v>1648190028.048</v>
      </c>
      <c r="AB25" s="29">
        <v>1720614622.4808</v>
      </c>
      <c r="AC25" s="29">
        <v>1736764473.9348</v>
      </c>
      <c r="AD25" s="29">
        <v>1899837577.0026</v>
      </c>
      <c r="AE25" s="29">
        <v>1897351310.5275</v>
      </c>
      <c r="AF25" s="29">
        <v>1908508621.8698</v>
      </c>
      <c r="AG25" s="29">
        <v>1885191459.157</v>
      </c>
    </row>
    <row r="26" spans="1:33" ht="15.75">
      <c r="A26" s="29" t="s">
        <v>56</v>
      </c>
      <c r="B26" s="29">
        <v>685255480.06</v>
      </c>
      <c r="C26" s="29">
        <v>652644388.646993</v>
      </c>
      <c r="D26" s="29">
        <v>825797263.115688</v>
      </c>
      <c r="E26" s="29">
        <v>909575193.44788</v>
      </c>
      <c r="F26" s="29">
        <v>890483711.627706</v>
      </c>
      <c r="G26" s="29">
        <v>935055848.387868</v>
      </c>
      <c r="H26" s="29">
        <v>962768786.94353</v>
      </c>
      <c r="I26" s="29">
        <v>972414952.032462</v>
      </c>
      <c r="J26" s="29">
        <v>830821160.332847</v>
      </c>
      <c r="K26" s="29">
        <v>759965608.398445</v>
      </c>
      <c r="L26" s="29">
        <v>743519711.468525</v>
      </c>
      <c r="M26" s="29">
        <v>806700972.9628</v>
      </c>
      <c r="N26" s="29">
        <v>829385007.6746</v>
      </c>
      <c r="O26" s="29">
        <v>827393145.3489</v>
      </c>
      <c r="P26" s="29">
        <v>835667244.083064</v>
      </c>
      <c r="Q26" s="29">
        <v>802024351.209406</v>
      </c>
      <c r="R26" s="29">
        <v>821395216.7627</v>
      </c>
      <c r="S26" s="29">
        <v>838524399.253952</v>
      </c>
      <c r="T26" s="29">
        <v>851634747.895186</v>
      </c>
      <c r="U26" s="29">
        <v>801997909.190717</v>
      </c>
      <c r="V26" s="29">
        <v>814196209.29284</v>
      </c>
      <c r="W26" s="29">
        <v>896290074.42982</v>
      </c>
      <c r="X26" s="29">
        <v>902059249.209091</v>
      </c>
      <c r="Y26" s="29">
        <v>867365165.78768</v>
      </c>
      <c r="Z26" s="29">
        <v>940697419.93082</v>
      </c>
      <c r="AA26" s="29">
        <v>991907351.97486</v>
      </c>
      <c r="AB26" s="29">
        <v>987851302.584958</v>
      </c>
      <c r="AC26" s="29">
        <v>956307416.058249</v>
      </c>
      <c r="AD26" s="29">
        <v>1025121032.48674</v>
      </c>
      <c r="AE26" s="29">
        <v>1053598377.03207</v>
      </c>
      <c r="AF26" s="29">
        <v>1014574397.11346</v>
      </c>
      <c r="AG26" s="29">
        <v>1071176652.926</v>
      </c>
    </row>
    <row r="27" spans="1:33" ht="15.75">
      <c r="A27" s="29" t="s">
        <v>57</v>
      </c>
      <c r="B27" s="29">
        <v>1128358305.09</v>
      </c>
      <c r="C27" s="29">
        <v>1051920924.34531</v>
      </c>
      <c r="D27" s="29">
        <v>1066925795.68078</v>
      </c>
      <c r="E27" s="29">
        <v>1054054938.23659</v>
      </c>
      <c r="F27" s="29">
        <v>1011781145.57728</v>
      </c>
      <c r="G27" s="29">
        <v>1023560259.09808</v>
      </c>
      <c r="H27" s="29">
        <v>1023123765.13014</v>
      </c>
      <c r="I27" s="29">
        <v>1030669990.77826</v>
      </c>
      <c r="J27" s="29">
        <v>1017063428.06569</v>
      </c>
      <c r="K27" s="29">
        <v>1016408642.59159</v>
      </c>
      <c r="L27" s="29">
        <v>1072553616.48331</v>
      </c>
      <c r="M27" s="29">
        <v>1008743161.92357</v>
      </c>
      <c r="N27" s="29">
        <v>998162304.374564</v>
      </c>
      <c r="O27" s="29">
        <v>1011374662.97396</v>
      </c>
      <c r="P27" s="29">
        <v>1003393204.11287</v>
      </c>
      <c r="Q27" s="29">
        <v>933511824.769411</v>
      </c>
      <c r="R27" s="29">
        <v>942231583.516831</v>
      </c>
      <c r="S27" s="29">
        <v>930085924.8605</v>
      </c>
      <c r="T27" s="29">
        <v>937175536.934961</v>
      </c>
      <c r="U27" s="29">
        <v>973724231.536793</v>
      </c>
      <c r="V27" s="29">
        <v>1104551608.48607</v>
      </c>
      <c r="W27" s="29">
        <v>1193274303.55234</v>
      </c>
      <c r="X27" s="29">
        <v>1172753731.42854</v>
      </c>
      <c r="Y27" s="29">
        <v>938599160.21696</v>
      </c>
      <c r="Z27" s="29">
        <v>990267090.83976</v>
      </c>
      <c r="AA27" s="29">
        <v>989259875.98031</v>
      </c>
      <c r="AB27" s="29">
        <v>1002992068.37279</v>
      </c>
      <c r="AC27" s="29">
        <v>986813477.510129</v>
      </c>
      <c r="AD27" s="29">
        <v>968561106.240714</v>
      </c>
      <c r="AE27" s="29">
        <v>950982185.119462</v>
      </c>
      <c r="AF27" s="29">
        <v>943622449.613825</v>
      </c>
      <c r="AG27" s="29">
        <v>891195691.769</v>
      </c>
    </row>
    <row r="28" spans="1:33" ht="15.75">
      <c r="A28" s="29" t="s">
        <v>58</v>
      </c>
      <c r="B28" s="29">
        <v>422446613.63</v>
      </c>
      <c r="C28" s="29">
        <v>230811539.445227</v>
      </c>
      <c r="D28" s="29">
        <v>224508882.754282</v>
      </c>
      <c r="E28" s="29">
        <v>208386372.244693</v>
      </c>
      <c r="F28" s="29">
        <v>198494466.128291</v>
      </c>
      <c r="G28" s="29">
        <v>178238912.469258</v>
      </c>
      <c r="H28" s="29">
        <v>159368894.407923</v>
      </c>
      <c r="I28" s="29">
        <v>173684438.347411</v>
      </c>
      <c r="J28" s="29">
        <v>159216305.291897</v>
      </c>
      <c r="K28" s="29">
        <v>169123216.104561</v>
      </c>
      <c r="L28" s="29">
        <v>176272087.079782</v>
      </c>
      <c r="M28" s="29">
        <v>187043519.254538</v>
      </c>
      <c r="N28" s="29">
        <v>190342431.444416</v>
      </c>
      <c r="O28" s="29">
        <v>181696142.470756</v>
      </c>
      <c r="P28" s="29">
        <v>187898890.878515</v>
      </c>
      <c r="Q28" s="29">
        <v>208154461.182408</v>
      </c>
      <c r="R28" s="29">
        <v>206715195.460172</v>
      </c>
      <c r="S28" s="29">
        <v>234620413.633646</v>
      </c>
      <c r="T28" s="29">
        <v>253834888.238347</v>
      </c>
      <c r="U28" s="29">
        <v>268055418.530697</v>
      </c>
      <c r="V28" s="29">
        <v>277609205.094994</v>
      </c>
      <c r="W28" s="29">
        <v>298128948.250031</v>
      </c>
      <c r="X28" s="29">
        <v>315241087.74315</v>
      </c>
      <c r="Y28" s="29">
        <v>347568783.31978</v>
      </c>
      <c r="Z28" s="29">
        <v>365425962.72553</v>
      </c>
      <c r="AA28" s="29">
        <v>392779984.48167</v>
      </c>
      <c r="AB28" s="29">
        <v>391491362.5539</v>
      </c>
      <c r="AC28" s="29">
        <v>375628883.960581</v>
      </c>
      <c r="AD28" s="29">
        <v>370234173.843063</v>
      </c>
      <c r="AE28" s="29">
        <v>373387758.301248</v>
      </c>
      <c r="AF28" s="29">
        <v>384709023.635227</v>
      </c>
      <c r="AG28" s="29">
        <v>402560839.267</v>
      </c>
    </row>
    <row r="29" spans="1:33" ht="15.75">
      <c r="A29" s="29" t="s">
        <v>59</v>
      </c>
      <c r="B29" s="29">
        <v>603638746.7</v>
      </c>
      <c r="C29" s="29">
        <v>605652825.6575</v>
      </c>
      <c r="D29" s="29">
        <v>618083904.386</v>
      </c>
      <c r="E29" s="29">
        <v>623627722.0527</v>
      </c>
      <c r="F29" s="29">
        <v>617785920.4595</v>
      </c>
      <c r="G29" s="29">
        <v>618652899.2567</v>
      </c>
      <c r="H29" s="29">
        <v>346810917.0592</v>
      </c>
      <c r="I29" s="29">
        <v>359372891.18068</v>
      </c>
      <c r="J29" s="29">
        <v>368245974.23116</v>
      </c>
      <c r="K29" s="29">
        <v>369590883.81886</v>
      </c>
      <c r="L29" s="29">
        <v>382266520.29138</v>
      </c>
      <c r="M29" s="29">
        <v>384443273.99714</v>
      </c>
      <c r="N29" s="29">
        <v>392416785.843</v>
      </c>
      <c r="O29" s="29">
        <v>432697694.759321</v>
      </c>
      <c r="P29" s="29">
        <v>422150867.902302</v>
      </c>
      <c r="Q29" s="29">
        <v>402457364.667145</v>
      </c>
      <c r="R29" s="29">
        <v>410230025.32108</v>
      </c>
      <c r="S29" s="29">
        <v>411030807.08976</v>
      </c>
      <c r="T29" s="29">
        <v>411549443.79408</v>
      </c>
      <c r="U29" s="29">
        <v>426816651.12512</v>
      </c>
      <c r="V29" s="29">
        <v>426487979.34004</v>
      </c>
      <c r="W29" s="29">
        <v>403389193.02306</v>
      </c>
      <c r="X29" s="29">
        <v>415760532.95502</v>
      </c>
      <c r="Y29" s="29">
        <v>432650937.07262</v>
      </c>
      <c r="Z29" s="29">
        <v>383119979.52428</v>
      </c>
      <c r="AA29" s="29">
        <v>413930124.3285</v>
      </c>
      <c r="AB29" s="29">
        <v>427039872.21135</v>
      </c>
      <c r="AC29" s="29">
        <v>456951348.544624</v>
      </c>
      <c r="AD29" s="29">
        <v>469203732.693874</v>
      </c>
      <c r="AE29" s="29">
        <v>522740852.80473</v>
      </c>
      <c r="AF29" s="29">
        <v>514425959.242677</v>
      </c>
      <c r="AG29" s="29">
        <v>458063021.648</v>
      </c>
    </row>
    <row r="30" spans="1:33" ht="15.75">
      <c r="A30" s="29" t="s">
        <v>73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114800</v>
      </c>
      <c r="R30" s="29">
        <v>233375</v>
      </c>
      <c r="S30" s="29">
        <v>239916</v>
      </c>
      <c r="T30" s="29">
        <v>266560</v>
      </c>
      <c r="U30" s="29">
        <v>450822.03</v>
      </c>
      <c r="V30" s="29">
        <v>1750831.48</v>
      </c>
      <c r="W30" s="29">
        <v>2074297.226</v>
      </c>
      <c r="X30" s="29">
        <v>2435366.1548</v>
      </c>
      <c r="Y30" s="29">
        <v>3570104.13</v>
      </c>
      <c r="Z30" s="29">
        <v>4728836.14</v>
      </c>
      <c r="AA30" s="29">
        <v>4305968.4</v>
      </c>
      <c r="AB30" s="29">
        <v>3744414.75</v>
      </c>
      <c r="AC30" s="29">
        <v>7695146.27</v>
      </c>
      <c r="AD30" s="29">
        <v>7895971.9442</v>
      </c>
      <c r="AE30" s="29">
        <v>7998987.1975</v>
      </c>
      <c r="AF30" s="29">
        <v>8816981.81</v>
      </c>
      <c r="AG30" s="29">
        <v>6758839.58</v>
      </c>
    </row>
    <row r="31" spans="1:33" ht="15.75">
      <c r="A31" s="29" t="s">
        <v>30</v>
      </c>
      <c r="B31" s="29">
        <v>2812107719.31</v>
      </c>
      <c r="C31" s="29">
        <v>2569501162.46</v>
      </c>
      <c r="D31" s="29">
        <v>2305044336.26331</v>
      </c>
      <c r="E31" s="29">
        <v>1920176685.31485</v>
      </c>
      <c r="F31" s="29">
        <v>1980811714.22281</v>
      </c>
      <c r="G31" s="29">
        <v>2541450523.58443</v>
      </c>
      <c r="H31" s="29">
        <v>2398994753.49584</v>
      </c>
      <c r="I31" s="29">
        <v>2355199283.08839</v>
      </c>
      <c r="J31" s="29">
        <v>2695694710.82937</v>
      </c>
      <c r="K31" s="29">
        <v>2880927974.35373</v>
      </c>
      <c r="L31" s="29">
        <v>2544279247.30576</v>
      </c>
      <c r="M31" s="29">
        <v>2436074980.87818</v>
      </c>
      <c r="N31" s="29">
        <v>2563586822.51375</v>
      </c>
      <c r="O31" s="29">
        <v>3298292855.61974</v>
      </c>
      <c r="P31" s="29">
        <v>2810676626.58889</v>
      </c>
      <c r="Q31" s="29">
        <v>2448630104.15902</v>
      </c>
      <c r="R31" s="29">
        <v>2335076002.88448</v>
      </c>
      <c r="S31" s="29">
        <v>2660577942.57167</v>
      </c>
      <c r="T31" s="29">
        <v>2818694155.80617</v>
      </c>
      <c r="U31" s="29">
        <v>2664694374.10475</v>
      </c>
      <c r="V31" s="29">
        <v>2658038297.57506</v>
      </c>
      <c r="W31" s="29">
        <v>3376326224.7127</v>
      </c>
      <c r="X31" s="29">
        <v>4079329909.68376</v>
      </c>
      <c r="Y31" s="29">
        <v>3500686838.6364</v>
      </c>
      <c r="Z31" s="29">
        <v>3362967168.7571</v>
      </c>
      <c r="AA31" s="29">
        <v>4080351292.78216</v>
      </c>
      <c r="AB31" s="29">
        <v>4307614153.89813</v>
      </c>
      <c r="AC31" s="29">
        <v>3596842174.37295</v>
      </c>
      <c r="AD31" s="29">
        <v>3738857076.06178</v>
      </c>
      <c r="AE31" s="29">
        <v>4324069031.50987</v>
      </c>
      <c r="AF31" s="29">
        <v>4086283809.31595</v>
      </c>
      <c r="AG31" s="29">
        <v>3250729170.413</v>
      </c>
    </row>
    <row r="32" spans="1:33" ht="15.75">
      <c r="A32" s="29" t="s">
        <v>60</v>
      </c>
      <c r="B32" s="29">
        <v>77425173.49</v>
      </c>
      <c r="C32" s="29">
        <v>29511789.61</v>
      </c>
      <c r="D32" s="29">
        <v>26839225.17</v>
      </c>
      <c r="E32" s="29">
        <v>31591010.19</v>
      </c>
      <c r="F32" s="29">
        <v>57495167.67</v>
      </c>
      <c r="G32" s="29">
        <v>58602409.354624</v>
      </c>
      <c r="H32" s="29">
        <v>56232305.73736</v>
      </c>
      <c r="I32" s="29">
        <v>60015051.622356</v>
      </c>
      <c r="J32" s="29">
        <v>71469495.897392</v>
      </c>
      <c r="K32" s="29">
        <v>66040299.306512</v>
      </c>
      <c r="L32" s="29">
        <v>60751150.159616</v>
      </c>
      <c r="M32" s="29">
        <v>71888361.496368</v>
      </c>
      <c r="N32" s="29">
        <v>74012073.44504</v>
      </c>
      <c r="O32" s="29">
        <v>75545579.248848</v>
      </c>
      <c r="P32" s="29">
        <v>67010817.606464</v>
      </c>
      <c r="Q32" s="29">
        <v>71909055.69192</v>
      </c>
      <c r="R32" s="29">
        <v>50017204.865856</v>
      </c>
      <c r="S32" s="29">
        <v>49089739.725872</v>
      </c>
      <c r="T32" s="29">
        <v>52390781.725374</v>
      </c>
      <c r="U32" s="29">
        <v>53400628.031061</v>
      </c>
      <c r="V32" s="29">
        <v>52323384.31812</v>
      </c>
      <c r="W32" s="29">
        <v>49063168.97528</v>
      </c>
      <c r="X32" s="29">
        <v>58288981.55216</v>
      </c>
      <c r="Y32" s="29">
        <v>73131637.59856</v>
      </c>
      <c r="Z32" s="29">
        <v>85458824.03544</v>
      </c>
      <c r="AA32" s="29">
        <v>81756178.52846</v>
      </c>
      <c r="AB32" s="29">
        <v>101947598.79794</v>
      </c>
      <c r="AC32" s="29">
        <v>122362284.972175</v>
      </c>
      <c r="AD32" s="29">
        <v>172493903.335528</v>
      </c>
      <c r="AE32" s="29">
        <v>141747546.052944</v>
      </c>
      <c r="AF32" s="29">
        <v>146301041.871088</v>
      </c>
      <c r="AG32" s="29">
        <v>156530741.056</v>
      </c>
    </row>
    <row r="33" spans="1:33" ht="15.75">
      <c r="A33" s="29" t="s">
        <v>61</v>
      </c>
      <c r="B33" s="29">
        <v>56440787.98</v>
      </c>
      <c r="C33" s="29">
        <v>52085019.54</v>
      </c>
      <c r="D33" s="29">
        <v>52193947.58</v>
      </c>
      <c r="E33" s="29">
        <v>92246967.05</v>
      </c>
      <c r="F33" s="29">
        <v>120846330.21</v>
      </c>
      <c r="G33" s="29">
        <v>94059487.68</v>
      </c>
      <c r="H33" s="29">
        <v>90539022.36</v>
      </c>
      <c r="I33" s="29">
        <v>77745273.08</v>
      </c>
      <c r="J33" s="29">
        <v>76409892.57</v>
      </c>
      <c r="K33" s="29">
        <v>90299470.33</v>
      </c>
      <c r="L33" s="29">
        <v>93297758.64</v>
      </c>
      <c r="M33" s="29">
        <v>91948620.92</v>
      </c>
      <c r="N33" s="29">
        <v>94092760.2952</v>
      </c>
      <c r="O33" s="29">
        <v>97392383.92</v>
      </c>
      <c r="P33" s="29">
        <v>97741487.7182</v>
      </c>
      <c r="Q33" s="29">
        <v>96079265.8159</v>
      </c>
      <c r="R33" s="29">
        <v>96521326.95204</v>
      </c>
      <c r="S33" s="29">
        <v>86267659.472604</v>
      </c>
      <c r="T33" s="29">
        <v>84231901.30376</v>
      </c>
      <c r="U33" s="29">
        <v>80845661.16182</v>
      </c>
      <c r="V33" s="29">
        <v>70954307.2628</v>
      </c>
      <c r="W33" s="29">
        <v>73941774.1855</v>
      </c>
      <c r="X33" s="29">
        <v>75886380.5725</v>
      </c>
      <c r="Y33" s="29">
        <v>78874840.1275</v>
      </c>
      <c r="Z33" s="29">
        <v>73295085.9964</v>
      </c>
      <c r="AA33" s="29">
        <v>94042006.58744</v>
      </c>
      <c r="AB33" s="29">
        <v>96804344.16114</v>
      </c>
      <c r="AC33" s="29">
        <v>106273645.316712</v>
      </c>
      <c r="AD33" s="29">
        <v>104624546.446396</v>
      </c>
      <c r="AE33" s="29">
        <v>122968721.833108</v>
      </c>
      <c r="AF33" s="29">
        <v>130534986.270485</v>
      </c>
      <c r="AG33" s="29">
        <v>122704372.163</v>
      </c>
    </row>
    <row r="34" spans="1:33" ht="15.75">
      <c r="A34" s="29" t="s">
        <v>51</v>
      </c>
      <c r="B34" s="29">
        <v>757258550.8019</v>
      </c>
      <c r="C34" s="29">
        <v>782017598.493</v>
      </c>
      <c r="D34" s="29">
        <v>796267352.857972</v>
      </c>
      <c r="E34" s="29">
        <v>828508102.501271</v>
      </c>
      <c r="F34" s="29">
        <v>854055894.625098</v>
      </c>
      <c r="G34" s="29">
        <v>967346323.868513</v>
      </c>
      <c r="H34" s="29">
        <v>904379898.510975</v>
      </c>
      <c r="I34" s="29">
        <v>897409896.383372</v>
      </c>
      <c r="J34" s="29">
        <v>826238783.436076</v>
      </c>
      <c r="K34" s="29">
        <v>700301651.621646</v>
      </c>
      <c r="L34" s="29">
        <v>692865508.188601</v>
      </c>
      <c r="M34" s="29">
        <v>653757193.254852</v>
      </c>
      <c r="N34" s="29">
        <v>670262151.569695</v>
      </c>
      <c r="O34" s="29">
        <v>631350740.553913</v>
      </c>
      <c r="P34" s="29">
        <v>624944118.740346</v>
      </c>
      <c r="Q34" s="29">
        <v>635065923.954396</v>
      </c>
      <c r="R34" s="29">
        <v>630100428.185776</v>
      </c>
      <c r="S34" s="29">
        <v>661071224.524145</v>
      </c>
      <c r="T34" s="29">
        <v>656797372.40073</v>
      </c>
      <c r="U34" s="29">
        <v>649529024.723166</v>
      </c>
      <c r="V34" s="29">
        <v>605086763.763336</v>
      </c>
      <c r="W34" s="29">
        <v>462267153.824865</v>
      </c>
      <c r="X34" s="29">
        <v>504206360.28901</v>
      </c>
      <c r="Y34" s="29">
        <v>482608372.35231</v>
      </c>
      <c r="Z34" s="29">
        <v>487914478.35543</v>
      </c>
      <c r="AA34" s="29">
        <v>512539501.60333</v>
      </c>
      <c r="AB34" s="29">
        <v>492358152.8124</v>
      </c>
      <c r="AC34" s="29">
        <v>427458422.766802</v>
      </c>
      <c r="AD34" s="29">
        <v>408851967.394247</v>
      </c>
      <c r="AE34" s="29">
        <v>382182605.965085</v>
      </c>
      <c r="AF34" s="29">
        <v>440406582.167592</v>
      </c>
      <c r="AG34" s="29">
        <v>423608360.832</v>
      </c>
    </row>
    <row r="35" spans="1:33" ht="15.75">
      <c r="A35" s="29" t="s">
        <v>31</v>
      </c>
      <c r="B35" s="29">
        <v>354039672.38</v>
      </c>
      <c r="C35" s="29">
        <v>305279588.07</v>
      </c>
      <c r="D35" s="29">
        <v>282739252.71</v>
      </c>
      <c r="E35" s="29">
        <v>180314828.25</v>
      </c>
      <c r="F35" s="29">
        <v>184294842.733199</v>
      </c>
      <c r="G35" s="29">
        <v>149357102.968012</v>
      </c>
      <c r="H35" s="29">
        <v>163021943.43</v>
      </c>
      <c r="I35" s="29">
        <v>155884858.62</v>
      </c>
      <c r="J35" s="29">
        <v>147761899.92</v>
      </c>
      <c r="K35" s="29">
        <v>144927571.94</v>
      </c>
      <c r="L35" s="29">
        <v>147410006.51</v>
      </c>
      <c r="M35" s="29">
        <v>167986685.28</v>
      </c>
      <c r="N35" s="29">
        <v>186518709.45</v>
      </c>
      <c r="O35" s="29">
        <v>163245108.09</v>
      </c>
      <c r="P35" s="29">
        <v>154586571.07</v>
      </c>
      <c r="Q35" s="29">
        <v>157074031.782</v>
      </c>
      <c r="R35" s="29">
        <v>164743357.484</v>
      </c>
      <c r="S35" s="29">
        <v>128401196.89</v>
      </c>
      <c r="T35" s="29">
        <v>126535260.49</v>
      </c>
      <c r="U35" s="29">
        <v>100206572.9</v>
      </c>
      <c r="V35" s="29">
        <v>80592780.95432</v>
      </c>
      <c r="W35" s="29">
        <v>78520550.76808</v>
      </c>
      <c r="X35" s="29">
        <v>158425078.09189</v>
      </c>
      <c r="Y35" s="29">
        <v>148405597.04799</v>
      </c>
      <c r="Z35" s="29">
        <v>143558210.10926</v>
      </c>
      <c r="AA35" s="29">
        <v>140339131.63558</v>
      </c>
      <c r="AB35" s="29">
        <v>112027165.65373</v>
      </c>
      <c r="AC35" s="29">
        <v>346234318.549283</v>
      </c>
      <c r="AD35" s="29">
        <v>326182163.907737</v>
      </c>
      <c r="AE35" s="29">
        <v>368281465.289544</v>
      </c>
      <c r="AF35" s="29">
        <v>301259449.440292</v>
      </c>
      <c r="AG35" s="29">
        <v>338544441.698</v>
      </c>
    </row>
    <row r="36" spans="1:33" ht="15.75">
      <c r="A36" s="11" t="s">
        <v>29</v>
      </c>
      <c r="B36" s="29">
        <f>+B6-SUM(B10:B35)-B8</f>
        <v>755184992.8500061</v>
      </c>
      <c r="C36" s="29">
        <f aca="true" t="shared" si="0" ref="C36:AG36">+C6-SUM(C10:C35)-C8</f>
        <v>646758638.0382843</v>
      </c>
      <c r="D36" s="29">
        <f t="shared" si="0"/>
        <v>642458387.5800343</v>
      </c>
      <c r="E36" s="29">
        <f t="shared" si="0"/>
        <v>643893314.501482</v>
      </c>
      <c r="F36" s="29">
        <f t="shared" si="0"/>
        <v>655216697.8633041</v>
      </c>
      <c r="G36" s="29">
        <f t="shared" si="0"/>
        <v>668766095.3085213</v>
      </c>
      <c r="H36" s="29">
        <f t="shared" si="0"/>
        <v>698341196.0154877</v>
      </c>
      <c r="I36" s="29">
        <f t="shared" si="0"/>
        <v>684304780.8896618</v>
      </c>
      <c r="J36" s="29">
        <f t="shared" si="0"/>
        <v>801782933.6085072</v>
      </c>
      <c r="K36" s="29">
        <f t="shared" si="0"/>
        <v>774504238.4387007</v>
      </c>
      <c r="L36" s="29">
        <f t="shared" si="0"/>
        <v>767213751.4088621</v>
      </c>
      <c r="M36" s="29">
        <f t="shared" si="0"/>
        <v>788483638.28156</v>
      </c>
      <c r="N36" s="29">
        <f t="shared" si="0"/>
        <v>784448057.9181852</v>
      </c>
      <c r="O36" s="29">
        <f t="shared" si="0"/>
        <v>808393506.8855982</v>
      </c>
      <c r="P36" s="29">
        <f t="shared" si="0"/>
        <v>819172617.2979965</v>
      </c>
      <c r="Q36" s="29">
        <f t="shared" si="0"/>
        <v>784037790.362773</v>
      </c>
      <c r="R36" s="29">
        <f t="shared" si="0"/>
        <v>831191442.2582207</v>
      </c>
      <c r="S36" s="29">
        <f t="shared" si="0"/>
        <v>864798564.9589853</v>
      </c>
      <c r="T36" s="29">
        <f t="shared" si="0"/>
        <v>889450892.4577303</v>
      </c>
      <c r="U36" s="29">
        <f t="shared" si="0"/>
        <v>987080094.6018753</v>
      </c>
      <c r="V36" s="29">
        <f t="shared" si="0"/>
        <v>995959618.2822962</v>
      </c>
      <c r="W36" s="29">
        <f t="shared" si="0"/>
        <v>1032208143.2784691</v>
      </c>
      <c r="X36" s="29">
        <f t="shared" si="0"/>
        <v>1107149854.3912678</v>
      </c>
      <c r="Y36" s="29">
        <f t="shared" si="0"/>
        <v>1126101250.2351542</v>
      </c>
      <c r="Z36" s="29">
        <f t="shared" si="0"/>
        <v>1221189000.3129692</v>
      </c>
      <c r="AA36" s="29">
        <f t="shared" si="0"/>
        <v>1303618098.986082</v>
      </c>
      <c r="AB36" s="29">
        <f t="shared" si="0"/>
        <v>1357195094.4671307</v>
      </c>
      <c r="AC36" s="29">
        <f t="shared" si="0"/>
        <v>1297801680.9431477</v>
      </c>
      <c r="AD36" s="29">
        <f t="shared" si="0"/>
        <v>1250012773.7836437</v>
      </c>
      <c r="AE36" s="29">
        <f t="shared" si="0"/>
        <v>1188186089.5013733</v>
      </c>
      <c r="AF36" s="29">
        <f t="shared" si="0"/>
        <v>1051546165.0679951</v>
      </c>
      <c r="AG36" s="29">
        <f t="shared" si="0"/>
        <v>1070781190.071291</v>
      </c>
    </row>
    <row r="37" spans="1:33" ht="15.75">
      <c r="A37" s="42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2"/>
    </row>
    <row r="38" spans="2:31" ht="15.7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2:31" ht="15.7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2:31" ht="15.7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31" ht="15.7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2:31" ht="15.7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2:31" ht="15.7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2:31" ht="15.7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2:31" ht="15.7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2:31" ht="15.7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2:31" ht="15.7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</row>
    <row r="48" spans="2:31" ht="15.7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2:31" ht="15.7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2:31" ht="15.7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2:31" ht="15.7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2:31" ht="15.7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</row>
    <row r="53" spans="2:31" ht="15.7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</row>
    <row r="54" spans="2:31" ht="15.7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</row>
    <row r="55" spans="2:31" ht="15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</row>
    <row r="56" spans="2:31" ht="15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</row>
    <row r="57" spans="2:31" ht="15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</row>
    <row r="58" spans="2:31" ht="15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2:31" ht="15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</row>
    <row r="60" spans="2:31" ht="15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</row>
    <row r="61" spans="2:31" ht="15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31" ht="15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</row>
    <row r="63" spans="2:31" ht="15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</row>
    <row r="64" spans="2:31" ht="15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</row>
    <row r="65" spans="2:31" ht="15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31" ht="15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</row>
    <row r="67" spans="2:31" ht="15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</row>
    <row r="68" spans="2:31" ht="15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</row>
    <row r="69" spans="2:31" ht="15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</row>
    <row r="70" spans="2:31" ht="15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</row>
    <row r="71" spans="2:31" ht="15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</row>
    <row r="72" spans="2:31" ht="15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</row>
    <row r="73" spans="2:31" ht="15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</row>
    <row r="74" spans="2:31" ht="15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2:31" ht="15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2:31" ht="15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2:31" ht="15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2:31" ht="15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2:31" ht="15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</row>
    <row r="80" spans="2:31" ht="15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</row>
    <row r="81" spans="2:31" ht="15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2:31" ht="15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2:31" ht="15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2:31" ht="15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2:31" ht="15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2:31" ht="15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2:31" ht="15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2:31" ht="15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2:31" ht="15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2:31" ht="15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2:31" ht="15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2:31" ht="15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2:31" ht="15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2:31" ht="15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2:31" ht="15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2:31" ht="15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2:31" ht="15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2:31" ht="15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2:31" ht="15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2:31" ht="15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2:31" ht="15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2:31" ht="15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2:31" ht="15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2:31" ht="15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2:31" ht="15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2:31" ht="15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2:31" ht="15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2:31" ht="15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2:31" ht="15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2:31" ht="15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2:31" ht="15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2:31" ht="15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2:31" ht="15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2:31" ht="15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2:31" ht="15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2:31" ht="15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2:31" ht="15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2:31" ht="15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2:31" ht="15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2:31" ht="15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2:31" ht="15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2:31" ht="15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2:31" ht="15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2:31" ht="15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2:31" ht="15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2:31" ht="15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2:31" ht="15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2:31" ht="15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2:31" ht="15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2:31" ht="15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2:31" ht="15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2:31" ht="15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2:31" ht="15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2:31" ht="15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2:31" ht="15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2:31" ht="15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2:31" ht="15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2:31" ht="15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2:31" ht="15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2:31" ht="15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2:31" ht="15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2:31" ht="15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2:31" ht="15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2:31" ht="15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2:31" ht="15.7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2:31" ht="15.7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  <row r="147" spans="2:31" ht="15.7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  <row r="148" spans="2:31" ht="15.7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  <row r="149" spans="2:31" ht="15.7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  <row r="150" spans="2:31" ht="15.7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  <row r="151" spans="2:31" ht="15.7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  <row r="152" spans="2:31" ht="15.7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  <row r="153" spans="2:31" ht="15.7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</row>
    <row r="154" spans="2:31" ht="15.7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</row>
    <row r="155" spans="2:31" ht="15.7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</row>
    <row r="156" spans="2:31" ht="15.7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</row>
    <row r="157" spans="2:31" ht="15.7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</row>
    <row r="158" spans="2:31" ht="15.7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</row>
    <row r="159" spans="2:31" ht="15.7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</row>
    <row r="160" spans="2:31" ht="15.7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  <row r="161" spans="2:31" ht="15.7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</row>
    <row r="162" spans="2:31" ht="15.7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  <row r="163" spans="2:31" ht="15.7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</row>
    <row r="164" spans="2:31" ht="15.7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  <row r="165" spans="2:31" ht="15.7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</row>
    <row r="166" spans="2:31" ht="15.7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</row>
    <row r="167" spans="2:31" ht="15.7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</row>
    <row r="168" spans="2:31" ht="15.7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</row>
    <row r="169" spans="2:31" ht="15.7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</row>
    <row r="170" spans="2:31" ht="15.7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</row>
    <row r="171" spans="2:31" ht="15.7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</row>
    <row r="172" spans="2:31" ht="15.7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</row>
    <row r="173" spans="2:31" ht="15.75"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</row>
    <row r="174" spans="2:31" ht="15.75"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</row>
    <row r="175" spans="2:31" ht="15.75"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</row>
    <row r="176" spans="2:31" ht="15.75"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</row>
    <row r="177" spans="2:31" ht="15.75"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</row>
    <row r="178" spans="2:31" ht="15.75"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</row>
    <row r="179" spans="2:31" ht="15.75"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</row>
    <row r="180" spans="2:31" ht="15.75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</row>
    <row r="181" spans="2:31" ht="15.75"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</row>
    <row r="182" spans="2:31" ht="15.75"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</row>
    <row r="183" spans="2:31" ht="15.75"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</row>
    <row r="184" spans="2:31" ht="15.75"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</row>
    <row r="185" spans="2:31" ht="15.75"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</row>
    <row r="186" spans="2:31" ht="15.75"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</row>
    <row r="187" spans="2:31" ht="15.75"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</row>
    <row r="188" spans="2:31" ht="15.75"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</row>
    <row r="189" spans="2:31" ht="15.75"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</row>
    <row r="190" spans="2:31" ht="15.75"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</row>
    <row r="191" spans="2:31" ht="15.75"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</row>
    <row r="192" spans="2:31" ht="15.75"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</row>
    <row r="193" spans="2:31" ht="15.75"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</row>
    <row r="194" spans="2:31" ht="15.75"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</row>
    <row r="195" spans="2:31" ht="15.75"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</row>
    <row r="196" spans="2:31" ht="15.75"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</row>
    <row r="197" spans="2:31" ht="15.75"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</row>
    <row r="198" spans="2:31" ht="15.75"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</row>
    <row r="199" spans="2:31" ht="15.75"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</row>
    <row r="200" spans="2:31" ht="15.75"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</row>
    <row r="201" spans="2:31" ht="15.75"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</row>
    <row r="202" spans="2:31" ht="15.75"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</row>
    <row r="203" spans="2:31" ht="15.75"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</row>
    <row r="204" spans="2:31" ht="15.75"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</row>
    <row r="205" spans="2:31" ht="15.75"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</row>
    <row r="206" spans="2:31" ht="15.75"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</row>
    <row r="207" spans="2:31" ht="15.75"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</row>
    <row r="208" spans="2:31" ht="15.75"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</row>
    <row r="209" spans="2:31" ht="15.75"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</row>
    <row r="210" spans="2:31" ht="15.75"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</row>
    <row r="211" spans="2:31" ht="15.75"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</row>
    <row r="212" spans="2:31" ht="15.75"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</row>
    <row r="213" spans="2:31" ht="15.75"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</row>
    <row r="214" spans="2:31" ht="15.75"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</row>
    <row r="215" spans="2:31" ht="15.75"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</row>
    <row r="216" spans="2:31" ht="15.75"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</row>
    <row r="217" spans="2:31" ht="15.75"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</row>
    <row r="218" spans="2:31" ht="15.75"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</row>
    <row r="219" spans="2:31" ht="15.75"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</row>
    <row r="220" spans="2:31" ht="15.75"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</row>
    <row r="221" spans="2:31" ht="15.75"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</row>
    <row r="222" spans="2:31" ht="15.75"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</row>
    <row r="223" spans="2:31" ht="15.75"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</row>
    <row r="224" spans="2:31" ht="15.75"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</row>
    <row r="225" spans="2:31" ht="15.75"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</row>
    <row r="226" spans="2:31" ht="15.75"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</row>
    <row r="227" spans="2:31" ht="15.75"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</row>
    <row r="228" spans="2:31" ht="15.75"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</row>
    <row r="229" spans="2:31" ht="15.75"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</row>
    <row r="230" spans="2:31" ht="15.75"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</row>
    <row r="231" spans="2:31" ht="15.75"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</row>
    <row r="232" spans="2:31" ht="15.75"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</row>
    <row r="233" spans="2:31" ht="15.75"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</row>
    <row r="234" spans="2:31" ht="15.75"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</row>
    <row r="235" spans="2:31" ht="15.75"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</row>
    <row r="236" spans="2:31" ht="15.75"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</row>
    <row r="237" spans="2:31" ht="15.75"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</row>
    <row r="238" spans="2:31" ht="15.75"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</row>
    <row r="239" spans="2:31" ht="15.75"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</row>
    <row r="240" spans="2:31" ht="15.75"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</row>
    <row r="241" spans="2:31" ht="15.75"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</row>
    <row r="242" spans="2:31" ht="15.75"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</row>
    <row r="243" spans="2:31" ht="15.75"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</row>
    <row r="244" spans="2:31" ht="15.75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</row>
    <row r="245" spans="2:31" ht="15.75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</row>
    <row r="246" spans="2:31" ht="15.75"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</row>
    <row r="247" spans="2:31" ht="15.75"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</row>
    <row r="248" spans="2:31" ht="15.75"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</row>
    <row r="249" spans="2:31" ht="15.75"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</row>
    <row r="250" spans="2:31" ht="15.75"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</row>
    <row r="251" spans="2:31" ht="15.75"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</row>
    <row r="252" spans="2:31" ht="15.75"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</row>
    <row r="253" spans="2:31" ht="15.75"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</row>
    <row r="254" spans="2:31" ht="15.75"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</row>
    <row r="255" spans="2:31" ht="15.75"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</row>
    <row r="256" spans="2:31" ht="15.75"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</row>
    <row r="257" spans="2:31" ht="15.75"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</row>
    <row r="258" spans="2:31" ht="15.75"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</row>
    <row r="259" spans="2:31" ht="15.75"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</row>
    <row r="260" spans="2:31" ht="15.75"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</row>
    <row r="261" spans="2:31" ht="15.75"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</row>
    <row r="262" spans="2:31" ht="15.75"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</row>
    <row r="263" spans="2:31" ht="15.75"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</row>
    <row r="264" spans="2:31" ht="15.75"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</row>
    <row r="265" spans="2:31" ht="15.75"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</row>
    <row r="266" spans="2:31" ht="15.75"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</row>
    <row r="267" spans="2:31" ht="15.75"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</row>
    <row r="268" spans="2:31" ht="15.75"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</row>
    <row r="269" spans="2:31" ht="15.75"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</row>
    <row r="270" spans="2:31" ht="15.75"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</row>
    <row r="271" spans="2:31" ht="15.75"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</row>
    <row r="272" spans="2:31" ht="15.75"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</row>
    <row r="273" spans="2:31" ht="15.75"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</row>
    <row r="274" spans="2:31" ht="15.75"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</row>
    <row r="275" spans="2:31" ht="15.75"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</row>
    <row r="276" spans="2:31" ht="15.75"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</row>
    <row r="277" spans="2:31" ht="15.75"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</row>
    <row r="278" spans="2:31" ht="15.75"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</row>
    <row r="279" spans="2:31" ht="15.75"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</row>
    <row r="280" spans="2:31" ht="15.75"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</row>
    <row r="281" spans="2:31" ht="15.75"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</row>
    <row r="282" spans="2:31" ht="15.75"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</row>
    <row r="283" spans="2:31" ht="15.75"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</row>
    <row r="284" spans="2:31" ht="15.75"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</row>
    <row r="285" spans="2:31" ht="15.75"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</row>
    <row r="286" spans="2:31" ht="15.75"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</row>
    <row r="287" spans="2:31" ht="15.75"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</row>
    <row r="288" spans="2:31" ht="15.75"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</row>
    <row r="289" spans="2:31" ht="15.75"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</row>
    <row r="290" spans="2:31" ht="15.75"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</row>
    <row r="291" spans="2:31" ht="15.75"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</row>
    <row r="292" spans="2:31" ht="15.75"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</row>
    <row r="293" spans="2:31" ht="15.75"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</row>
    <row r="294" spans="2:31" ht="15.75"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</row>
    <row r="295" spans="2:31" ht="15.75"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</row>
    <row r="296" spans="2:31" ht="15.75"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</row>
    <row r="297" spans="2:31" ht="15.75"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</row>
    <row r="298" spans="2:31" ht="15.75"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</row>
    <row r="299" spans="2:31" ht="15.75"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</row>
    <row r="300" spans="2:31" ht="15.75"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</row>
    <row r="301" spans="2:31" ht="15.75"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</row>
    <row r="302" spans="2:31" ht="15.75"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</row>
    <row r="303" spans="2:31" ht="15.75"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</row>
    <row r="304" spans="2:31" ht="15.75"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</row>
    <row r="305" spans="2:31" ht="15.75"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</row>
    <row r="306" spans="2:31" ht="15.75"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</row>
    <row r="307" spans="2:31" ht="15.75"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</row>
    <row r="308" spans="2:31" ht="15.75"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</row>
    <row r="309" spans="2:31" ht="15.75"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</row>
    <row r="310" spans="2:31" ht="15.75"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</row>
    <row r="311" spans="2:31" ht="15.75"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</row>
    <row r="312" spans="2:31" ht="15.75"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</row>
    <row r="313" spans="2:31" ht="15.75"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</row>
    <row r="314" spans="2:31" ht="15.75"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</row>
    <row r="315" spans="2:31" ht="15.75"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</row>
    <row r="316" spans="2:31" ht="15.75"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</row>
    <row r="317" spans="2:31" ht="15.75"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</row>
    <row r="318" spans="2:31" ht="15.75"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</row>
    <row r="319" spans="2:31" ht="15.75"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</row>
    <row r="320" spans="2:31" ht="15.75"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</row>
    <row r="321" spans="2:31" ht="15.75"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</row>
    <row r="322" spans="2:31" ht="15.75"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</row>
    <row r="323" spans="2:31" ht="15.75"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</row>
    <row r="324" spans="2:31" ht="15.75"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</row>
    <row r="325" spans="2:31" ht="15.75"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</row>
    <row r="326" spans="2:31" ht="15.75"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</row>
    <row r="327" spans="2:31" ht="15.75"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</row>
    <row r="328" spans="2:31" ht="15.75"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</row>
    <row r="329" spans="2:31" ht="15.75"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</row>
    <row r="330" spans="2:31" ht="15.75"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</row>
    <row r="331" spans="2:31" ht="15.75"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</row>
    <row r="332" spans="2:31" ht="15.75"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</row>
    <row r="333" spans="2:31" ht="15.75"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</row>
    <row r="334" spans="2:31" ht="15.75"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</row>
    <row r="335" spans="2:31" ht="15.75"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</row>
    <row r="336" spans="2:31" ht="15.75"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</row>
    <row r="337" spans="2:31" ht="15.75"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</row>
    <row r="338" spans="2:31" ht="15.75"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</row>
    <row r="339" spans="2:31" ht="15.75"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</row>
    <row r="340" spans="2:31" ht="15.75"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</row>
    <row r="341" spans="2:31" ht="15.75"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</row>
    <row r="342" spans="2:31" ht="15.75"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</row>
    <row r="343" spans="2:31" ht="15.75"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</row>
    <row r="344" spans="2:31" ht="15.75"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</row>
    <row r="345" spans="2:31" ht="15.75"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</row>
    <row r="346" spans="2:31" ht="15.75"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</row>
    <row r="347" spans="2:31" ht="15.75"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</row>
    <row r="348" spans="2:31" ht="15.75"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</row>
    <row r="349" spans="2:31" ht="15.75"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</row>
    <row r="350" spans="2:31" ht="15.75"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</row>
    <row r="351" spans="2:31" ht="15.75"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</row>
    <row r="352" spans="2:31" ht="15.75"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</row>
    <row r="353" spans="2:31" ht="15.75"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</row>
    <row r="354" spans="2:31" ht="15.75"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</row>
    <row r="355" spans="2:31" ht="15.75"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</row>
    <row r="356" spans="2:31" ht="15.75"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</row>
    <row r="357" spans="2:31" ht="15.75"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</row>
    <row r="358" spans="2:31" ht="15.75"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</row>
    <row r="359" spans="2:31" ht="15.75"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</row>
    <row r="360" spans="2:31" ht="15.75"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</row>
    <row r="361" spans="2:31" ht="15.75"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</row>
    <row r="362" spans="2:31" ht="15.75"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</row>
    <row r="363" spans="2:31" ht="15.75"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</row>
    <row r="364" spans="2:31" ht="15.75"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</row>
    <row r="365" spans="2:31" ht="15.75"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</row>
    <row r="366" spans="2:31" ht="15.75"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</row>
    <row r="367" spans="2:31" ht="15.75"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</row>
    <row r="368" spans="2:31" ht="15.75"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</row>
    <row r="369" spans="2:31" ht="15.75"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</row>
    <row r="370" spans="2:31" ht="15.75"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</row>
    <row r="371" spans="2:31" ht="15.75"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</row>
    <row r="372" spans="2:31" ht="15.75"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</row>
    <row r="373" spans="2:31" ht="15.75"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</row>
    <row r="374" spans="2:31" ht="15.75"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</row>
    <row r="375" spans="2:31" ht="15.75"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</row>
    <row r="376" spans="2:31" ht="15.75"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</row>
    <row r="377" spans="2:31" ht="15.75"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</row>
    <row r="378" spans="2:31" ht="15.75"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</row>
    <row r="379" spans="2:31" ht="15.75"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</row>
    <row r="380" spans="2:31" ht="15.75"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</row>
    <row r="381" spans="2:31" ht="15.75"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</row>
    <row r="382" spans="2:31" ht="15.75"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</row>
    <row r="383" spans="2:31" ht="15.75"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</row>
    <row r="384" spans="2:31" ht="15.75"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</row>
    <row r="385" spans="2:31" ht="15.75"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</row>
    <row r="386" spans="2:31" ht="15.75"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</row>
    <row r="387" spans="2:31" ht="15.75"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</row>
    <row r="388" spans="2:31" ht="15.75"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</row>
    <row r="389" spans="2:31" ht="15.75"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</row>
    <row r="390" spans="2:31" ht="15.75"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</row>
    <row r="391" spans="2:31" ht="15.75"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</row>
    <row r="392" spans="2:31" ht="15.75"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</row>
    <row r="393" spans="2:31" ht="15.75"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</row>
    <row r="394" spans="2:31" ht="15.75"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</row>
    <row r="395" spans="2:31" ht="15.75"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</row>
    <row r="396" spans="2:31" ht="15.75"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</row>
    <row r="397" spans="2:31" ht="15.75"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</row>
    <row r="398" spans="2:31" ht="15.75"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</row>
    <row r="399" spans="2:31" ht="15.75"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</row>
    <row r="400" spans="2:31" ht="15.75"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</row>
    <row r="401" spans="2:31" ht="15.75"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</row>
    <row r="402" spans="2:31" ht="15.75"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</row>
    <row r="403" spans="2:31" ht="15.75"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</row>
    <row r="404" spans="2:31" ht="15.75"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</row>
    <row r="405" spans="2:31" ht="15.75"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</row>
    <row r="406" spans="2:31" ht="15.75"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</row>
    <row r="407" spans="2:31" ht="15.75"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</row>
    <row r="408" spans="2:31" ht="15.75"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</row>
    <row r="409" spans="2:31" ht="15.75"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</row>
    <row r="410" spans="2:31" ht="15.75"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</row>
    <row r="411" spans="2:31" ht="15.75"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</row>
    <row r="412" spans="2:31" ht="15.75"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</row>
    <row r="413" spans="2:31" ht="15.75"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</row>
    <row r="414" spans="2:31" ht="15.75"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</row>
    <row r="415" spans="2:31" ht="15.75"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</row>
    <row r="416" spans="2:31" ht="15.75"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</row>
    <row r="417" spans="2:31" ht="15.75"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</row>
    <row r="418" spans="2:31" ht="15.75"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</row>
    <row r="419" spans="2:31" ht="15.75"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</row>
    <row r="420" spans="2:31" ht="15.75"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</row>
    <row r="421" spans="2:31" ht="15.75"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</row>
    <row r="422" spans="2:31" ht="15.75"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</row>
    <row r="423" spans="2:31" ht="15.75"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</row>
    <row r="424" spans="2:31" ht="15.75"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</row>
    <row r="425" spans="2:31" ht="15.75"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</row>
    <row r="426" spans="2:31" ht="15.75"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</row>
    <row r="427" spans="2:31" ht="15.75"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</row>
    <row r="428" spans="2:31" ht="15.75"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</row>
    <row r="429" spans="2:31" ht="15.75"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</row>
    <row r="430" spans="2:31" ht="15.75"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</row>
    <row r="431" spans="2:31" ht="15.75"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</row>
    <row r="432" spans="2:31" ht="15.75"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</row>
    <row r="433" spans="2:31" ht="15.75"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</row>
    <row r="434" spans="2:31" ht="15.75"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</row>
    <row r="435" spans="2:31" ht="15.75"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</row>
    <row r="436" spans="2:31" ht="15.75"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</row>
    <row r="437" spans="2:31" ht="15.75"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</row>
    <row r="438" spans="2:31" ht="15.75"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</row>
    <row r="439" spans="2:31" ht="15.75"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</row>
    <row r="440" spans="2:31" ht="15.75"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</row>
    <row r="441" spans="2:31" ht="15.75"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</row>
    <row r="442" spans="2:31" ht="15.75"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</row>
    <row r="443" spans="2:31" ht="15.75"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</row>
    <row r="444" spans="2:31" ht="15.75"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</row>
    <row r="445" spans="2:31" ht="15.75"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</row>
    <row r="446" spans="2:31" ht="15.75"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</row>
    <row r="447" spans="2:31" ht="15.75"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</row>
    <row r="448" spans="2:31" ht="15.75"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</row>
    <row r="449" spans="2:31" ht="15.75"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</row>
    <row r="450" spans="2:31" ht="15.75"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</row>
    <row r="451" spans="2:31" ht="15.75"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</row>
    <row r="452" spans="2:31" ht="15.75"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</row>
    <row r="453" spans="2:31" ht="15.75"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</row>
    <row r="454" spans="2:31" ht="15.75"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</row>
    <row r="455" spans="2:31" ht="15.75"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</row>
    <row r="456" spans="2:31" ht="15.75"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</row>
    <row r="457" spans="2:31" ht="15.75"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</row>
    <row r="458" spans="2:31" ht="15.75"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</row>
    <row r="459" spans="2:31" ht="15.75"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</row>
    <row r="460" spans="2:31" ht="15.75"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</row>
    <row r="461" spans="2:31" ht="15.75"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</row>
    <row r="462" spans="2:31" ht="15.75"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</row>
    <row r="463" spans="2:31" ht="15.75"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</row>
    <row r="464" spans="2:31" ht="15.75"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</row>
    <row r="465" spans="2:31" ht="15.75"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</row>
    <row r="466" spans="2:31" ht="15.75"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</row>
    <row r="467" spans="2:31" ht="15.75"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</row>
    <row r="468" spans="2:31" ht="15.75"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</row>
    <row r="469" spans="2:31" ht="15.75"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</row>
    <row r="470" spans="2:31" ht="15.75"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</row>
    <row r="471" spans="2:31" ht="15.75"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</row>
    <row r="472" spans="2:31" ht="15.75"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</row>
    <row r="473" spans="2:31" ht="15.75"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</row>
    <row r="474" spans="2:31" ht="15.75"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</row>
    <row r="475" spans="2:31" ht="15.75"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</row>
    <row r="476" spans="2:31" ht="15.75"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</row>
    <row r="477" spans="2:31" ht="15.75"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</row>
    <row r="478" spans="2:31" ht="15.75"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</row>
    <row r="479" spans="2:31" ht="15.75"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</row>
    <row r="480" spans="2:31" ht="15.75"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</row>
    <row r="481" spans="2:31" ht="15.75"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</row>
    <row r="482" spans="2:31" ht="15.75"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</row>
    <row r="483" spans="2:31" ht="15.75"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</row>
    <row r="484" spans="2:31" ht="15.75"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</row>
    <row r="485" spans="2:31" ht="15.75"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</row>
    <row r="486" spans="2:31" ht="15.75"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</row>
    <row r="487" spans="2:31" ht="15.75"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</row>
    <row r="488" spans="2:31" ht="15.75"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</row>
    <row r="489" spans="2:31" ht="15.75"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</row>
    <row r="490" spans="2:31" ht="15.75"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</row>
    <row r="491" spans="2:31" ht="15.75"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</row>
    <row r="492" spans="2:31" ht="15.75"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</row>
    <row r="493" spans="2:31" ht="15.75"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</row>
    <row r="494" spans="2:31" ht="15.75"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</row>
    <row r="495" spans="2:31" ht="15.75"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</row>
    <row r="496" spans="2:31" ht="15.75"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</row>
    <row r="497" spans="2:31" ht="15.75"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</row>
    <row r="498" spans="2:31" ht="15.75"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</row>
    <row r="499" spans="2:31" ht="15.75"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</row>
    <row r="500" spans="2:31" ht="15.75"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</row>
    <row r="501" spans="2:31" ht="15.75"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</row>
    <row r="502" spans="2:31" ht="15.75"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</row>
    <row r="503" spans="2:31" ht="15.75"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</row>
    <row r="504" spans="2:31" ht="15.75"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</row>
    <row r="505" spans="2:31" ht="15.75"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</row>
    <row r="506" spans="2:31" ht="15.75"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</row>
    <row r="507" spans="2:31" ht="15.75"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</row>
    <row r="508" spans="2:31" ht="15.75"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</row>
    <row r="509" spans="2:31" ht="15.75"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</row>
    <row r="510" spans="2:31" ht="15.75"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</row>
    <row r="511" spans="2:31" ht="15.75"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</row>
    <row r="512" spans="2:31" ht="15.75"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</row>
    <row r="513" spans="2:31" ht="15.75"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</row>
    <row r="514" spans="2:31" ht="15.75"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</row>
    <row r="515" spans="2:31" ht="15.75"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</row>
    <row r="516" spans="2:31" ht="15.75"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</row>
    <row r="517" spans="2:31" ht="15.75"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</row>
    <row r="518" spans="2:31" ht="15.75"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</row>
    <row r="519" spans="2:31" ht="15.75"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</row>
    <row r="520" spans="2:31" ht="15.75"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</row>
    <row r="521" spans="2:31" ht="15.75"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</row>
    <row r="522" spans="2:31" ht="15.75"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</row>
    <row r="523" spans="2:31" ht="15.75"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</row>
    <row r="524" spans="2:31" ht="15.75"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</row>
    <row r="525" spans="2:31" ht="15.75"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</row>
    <row r="526" spans="2:31" ht="15.75"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</row>
    <row r="527" spans="2:31" ht="15.75"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</row>
    <row r="528" spans="2:31" ht="15.75"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</row>
    <row r="529" spans="2:31" ht="15.75"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</row>
    <row r="530" spans="2:31" ht="15.75"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</row>
    <row r="531" spans="2:31" ht="15.75"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</row>
    <row r="532" spans="2:31" ht="15.75"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</row>
    <row r="533" spans="2:31" ht="15.75"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</row>
    <row r="534" spans="2:31" ht="15.75"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</row>
    <row r="535" spans="2:31" ht="15.75"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</row>
    <row r="536" spans="2:31" ht="15.75"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</row>
    <row r="537" spans="2:31" ht="15.75"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</row>
    <row r="538" spans="2:31" ht="15.75"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</row>
    <row r="539" spans="2:31" ht="15.75"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</row>
    <row r="540" spans="2:31" ht="15.75"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</row>
    <row r="541" spans="2:31" ht="15.75"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</row>
    <row r="542" spans="2:31" ht="15.75"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</row>
    <row r="543" spans="2:31" ht="15.75"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</row>
    <row r="544" spans="2:31" ht="15.75"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</row>
    <row r="545" spans="2:31" ht="15.75"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</row>
    <row r="546" spans="2:31" ht="15.75"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</row>
    <row r="547" spans="2:31" ht="15.75"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</row>
    <row r="548" spans="2:31" ht="15.75"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</row>
    <row r="549" spans="2:31" ht="15.75"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</row>
    <row r="550" spans="2:31" ht="15.75"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</row>
    <row r="551" spans="2:31" ht="15.75"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</row>
    <row r="552" spans="2:31" ht="15.75"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</row>
    <row r="553" spans="2:31" ht="15.75"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</row>
    <row r="554" spans="2:31" ht="15.75"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</row>
    <row r="555" spans="2:31" ht="15.75"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</row>
    <row r="556" spans="2:31" ht="15.75"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</row>
    <row r="557" spans="2:31" ht="15.75"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</row>
    <row r="558" spans="2:31" ht="15.75"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</row>
    <row r="559" spans="2:31" ht="15.75"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</row>
    <row r="560" spans="2:31" ht="15.75"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</row>
    <row r="561" spans="2:31" ht="15.75"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</row>
    <row r="562" spans="2:31" ht="15.75"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</row>
    <row r="563" spans="2:31" ht="15.75"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</row>
    <row r="564" spans="2:31" ht="15.75"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</row>
    <row r="565" spans="2:31" ht="15.75"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</row>
    <row r="566" spans="2:31" ht="15.75"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</row>
    <row r="567" spans="2:31" ht="15.75"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</row>
    <row r="568" spans="2:31" ht="15.75"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</row>
    <row r="569" spans="2:31" ht="15.75"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</row>
    <row r="570" spans="2:31" ht="15.75"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</row>
    <row r="571" spans="2:31" ht="15.75"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</row>
    <row r="572" spans="2:31" ht="15.75"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</row>
    <row r="573" spans="2:31" ht="15.75"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</row>
    <row r="574" spans="2:31" ht="15.75"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</row>
    <row r="575" spans="2:31" ht="15.75"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</row>
    <row r="576" spans="2:31" ht="15.75"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</row>
    <row r="577" spans="2:31" ht="15.75"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</row>
    <row r="578" spans="2:31" ht="15.75"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</row>
    <row r="579" spans="2:31" ht="15.75"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</row>
    <row r="580" spans="2:31" ht="15.75"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</row>
    <row r="581" spans="2:31" ht="15.75"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</row>
    <row r="582" spans="2:31" ht="15.75"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</row>
    <row r="583" spans="2:31" ht="15.75"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</row>
    <row r="584" spans="2:31" ht="15.75"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</row>
    <row r="585" spans="2:31" ht="15.75"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</row>
    <row r="586" spans="2:31" ht="15.75"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</row>
    <row r="587" spans="2:31" ht="15.75"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</row>
    <row r="588" spans="2:31" ht="15.75"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</row>
    <row r="589" spans="2:31" ht="15.75"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</row>
    <row r="590" spans="2:31" ht="15.75"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</row>
    <row r="591" spans="2:31" ht="15.75"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</row>
    <row r="592" spans="2:31" ht="15.75"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</row>
    <row r="593" spans="2:31" ht="15.75"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</row>
    <row r="594" spans="2:31" ht="15.75"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</row>
    <row r="595" spans="2:31" ht="15.75"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</row>
    <row r="596" spans="2:31" ht="15.75"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</row>
    <row r="597" spans="2:31" ht="15.75"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</row>
    <row r="598" spans="2:31" ht="15.75"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</row>
  </sheetData>
  <mergeCells count="1">
    <mergeCell ref="A1:J1"/>
  </mergeCells>
  <printOptions/>
  <pageMargins left="0.1968503937007874" right="0.75" top="0.7874015748031497" bottom="1" header="0" footer="0"/>
  <pageSetup fitToHeight="1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zoomScale="85" zoomScaleNormal="85" workbookViewId="0" topLeftCell="A1">
      <selection activeCell="A1" sqref="A1:J1"/>
    </sheetView>
  </sheetViews>
  <sheetFormatPr defaultColWidth="11.00390625" defaultRowHeight="15.75"/>
  <cols>
    <col min="1" max="1" width="22.00390625" style="0" customWidth="1"/>
    <col min="2" max="2" width="10.125" style="0" customWidth="1"/>
  </cols>
  <sheetData>
    <row r="1" spans="1:10" ht="19.5" customHeight="1">
      <c r="A1" s="156" t="s">
        <v>47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9.5" customHeight="1">
      <c r="A2" s="2" t="s">
        <v>84</v>
      </c>
      <c r="B2" s="24"/>
      <c r="C2" s="24"/>
      <c r="D2" s="24"/>
      <c r="E2" s="24"/>
      <c r="F2" s="24"/>
      <c r="G2" s="24"/>
      <c r="H2" s="24"/>
      <c r="I2" s="24"/>
      <c r="J2" s="24"/>
    </row>
    <row r="3" spans="2:31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3" s="26" customFormat="1" ht="15">
      <c r="A4" s="25"/>
      <c r="B4" s="22">
        <v>37256</v>
      </c>
      <c r="C4" s="22">
        <v>37437</v>
      </c>
      <c r="D4" s="22">
        <v>37529</v>
      </c>
      <c r="E4" s="22">
        <v>37621</v>
      </c>
      <c r="F4" s="22">
        <v>37711</v>
      </c>
      <c r="G4" s="22">
        <v>37802</v>
      </c>
      <c r="H4" s="22">
        <v>37894</v>
      </c>
      <c r="I4" s="22">
        <v>37986</v>
      </c>
      <c r="J4" s="22">
        <v>38077</v>
      </c>
      <c r="K4" s="22">
        <v>38168</v>
      </c>
      <c r="L4" s="22">
        <v>38260</v>
      </c>
      <c r="M4" s="22">
        <v>38352</v>
      </c>
      <c r="N4" s="22">
        <v>38442</v>
      </c>
      <c r="O4" s="22">
        <v>38533</v>
      </c>
      <c r="P4" s="22">
        <v>38625</v>
      </c>
      <c r="Q4" s="22">
        <v>38717</v>
      </c>
      <c r="R4" s="22">
        <v>38807</v>
      </c>
      <c r="S4" s="22">
        <v>38898</v>
      </c>
      <c r="T4" s="22">
        <v>38990</v>
      </c>
      <c r="U4" s="22">
        <v>39082</v>
      </c>
      <c r="V4" s="22">
        <v>39172</v>
      </c>
      <c r="W4" s="22">
        <v>39263</v>
      </c>
      <c r="X4" s="22">
        <v>39355</v>
      </c>
      <c r="Y4" s="22">
        <v>39447</v>
      </c>
      <c r="Z4" s="22">
        <v>39538</v>
      </c>
      <c r="AA4" s="22">
        <v>39629</v>
      </c>
      <c r="AB4" s="22">
        <v>39721</v>
      </c>
      <c r="AC4" s="22">
        <v>39813</v>
      </c>
      <c r="AD4" s="22">
        <v>39903</v>
      </c>
      <c r="AE4" s="22">
        <v>39994</v>
      </c>
      <c r="AF4" s="22">
        <v>40086</v>
      </c>
      <c r="AG4" s="22">
        <v>40178</v>
      </c>
    </row>
    <row r="5" spans="2:29" ht="16.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33" ht="15.75">
      <c r="A6" s="18" t="s">
        <v>3</v>
      </c>
      <c r="B6" s="12">
        <f>+SUM(B8:B12)</f>
        <v>62448551115.631905</v>
      </c>
      <c r="C6" s="12">
        <f aca="true" t="shared" si="0" ref="C6:AG6">+SUM(C8:C12)</f>
        <v>58446840328.6818</v>
      </c>
      <c r="D6" s="12">
        <f t="shared" si="0"/>
        <v>57056487075.6888</v>
      </c>
      <c r="E6" s="12">
        <f t="shared" si="0"/>
        <v>54570429421.77528</v>
      </c>
      <c r="F6" s="12">
        <f t="shared" si="0"/>
        <v>54474442947.6828</v>
      </c>
      <c r="G6" s="12">
        <f t="shared" si="0"/>
        <v>54402657413.872</v>
      </c>
      <c r="H6" s="12">
        <f t="shared" si="0"/>
        <v>52902239840.12294</v>
      </c>
      <c r="I6" s="12">
        <f t="shared" si="0"/>
        <v>52480209878.388374</v>
      </c>
      <c r="J6" s="12">
        <f t="shared" si="0"/>
        <v>51725816165.84859</v>
      </c>
      <c r="K6" s="12">
        <f t="shared" si="0"/>
        <v>51273398997.48597</v>
      </c>
      <c r="L6" s="12">
        <f t="shared" si="0"/>
        <v>50658340003.60711</v>
      </c>
      <c r="M6" s="12">
        <f t="shared" si="0"/>
        <v>48700755910.93855</v>
      </c>
      <c r="N6" s="12">
        <f t="shared" si="0"/>
        <v>47031989039.58078</v>
      </c>
      <c r="O6" s="12">
        <f t="shared" si="0"/>
        <v>47748519877.73243</v>
      </c>
      <c r="P6" s="12">
        <f t="shared" si="0"/>
        <v>45607693582.95779</v>
      </c>
      <c r="Q6" s="12">
        <f t="shared" si="0"/>
        <v>43760686240.23959</v>
      </c>
      <c r="R6" s="12">
        <f t="shared" si="0"/>
        <v>44032415191.04173</v>
      </c>
      <c r="S6" s="12">
        <f t="shared" si="0"/>
        <v>44605690778.23481</v>
      </c>
      <c r="T6" s="12">
        <f t="shared" si="0"/>
        <v>44475379270.37127</v>
      </c>
      <c r="U6" s="12">
        <f t="shared" si="0"/>
        <v>44410513275.103485</v>
      </c>
      <c r="V6" s="12">
        <f t="shared" si="0"/>
        <v>44400678453.861404</v>
      </c>
      <c r="W6" s="12">
        <f t="shared" si="0"/>
        <v>46872572409.704636</v>
      </c>
      <c r="X6" s="12">
        <f t="shared" si="0"/>
        <v>47939191954.1466</v>
      </c>
      <c r="Y6" s="12">
        <f t="shared" si="0"/>
        <v>47757004075.59467</v>
      </c>
      <c r="Z6" s="12">
        <f t="shared" si="0"/>
        <v>50126295492.18863</v>
      </c>
      <c r="AA6" s="12">
        <f t="shared" si="0"/>
        <v>54137609277.719604</v>
      </c>
      <c r="AB6" s="12">
        <f t="shared" si="0"/>
        <v>55345228959.49574</v>
      </c>
      <c r="AC6" s="12">
        <f t="shared" si="0"/>
        <v>53897151684.198845</v>
      </c>
      <c r="AD6" s="12">
        <f t="shared" si="0"/>
        <v>51833276088.42973</v>
      </c>
      <c r="AE6" s="12">
        <f t="shared" si="0"/>
        <v>52361188011.28786</v>
      </c>
      <c r="AF6" s="12">
        <f t="shared" si="0"/>
        <v>51537158197.36486</v>
      </c>
      <c r="AG6" s="12">
        <f t="shared" si="0"/>
        <v>49749534872.52124</v>
      </c>
    </row>
    <row r="7" spans="2:31" ht="15.75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3" ht="15.75">
      <c r="A8" s="23" t="s">
        <v>38</v>
      </c>
      <c r="B8" s="128">
        <v>57113562793.7319</v>
      </c>
      <c r="C8" s="128">
        <v>54221165159.5833</v>
      </c>
      <c r="D8" s="128">
        <v>52766735312.1653</v>
      </c>
      <c r="E8" s="128">
        <v>50040614117.5728</v>
      </c>
      <c r="F8" s="128">
        <v>49761030985.0544</v>
      </c>
      <c r="G8" s="128">
        <v>49777325856.6128</v>
      </c>
      <c r="H8" s="128">
        <v>48061131604.2178</v>
      </c>
      <c r="I8" s="128">
        <v>47503617687.247</v>
      </c>
      <c r="J8" s="128">
        <v>46529936941.0316</v>
      </c>
      <c r="K8" s="128">
        <v>46144943124.2542</v>
      </c>
      <c r="L8" s="128">
        <v>45450057638.2098</v>
      </c>
      <c r="M8" s="128">
        <v>43047041578.7128</v>
      </c>
      <c r="N8" s="128">
        <v>41520816686.3702</v>
      </c>
      <c r="O8" s="128">
        <v>42117707017.0804</v>
      </c>
      <c r="P8" s="128">
        <v>41206282828.3481</v>
      </c>
      <c r="Q8" s="128">
        <v>39328819310.9463</v>
      </c>
      <c r="R8" s="128">
        <v>39024867751.6347</v>
      </c>
      <c r="S8" s="128">
        <v>39188711044.1112</v>
      </c>
      <c r="T8" s="128">
        <v>39430936845.9769</v>
      </c>
      <c r="U8" s="128">
        <v>39222764825.9754</v>
      </c>
      <c r="V8" s="128">
        <v>38904933774.8994</v>
      </c>
      <c r="W8" s="128">
        <v>40414808947.3506</v>
      </c>
      <c r="X8" s="128">
        <v>41431857104.9697</v>
      </c>
      <c r="Y8" s="128">
        <v>40833456834.967</v>
      </c>
      <c r="Z8" s="128">
        <v>42646128534.967</v>
      </c>
      <c r="AA8" s="128">
        <v>46126897475.2126</v>
      </c>
      <c r="AB8" s="128">
        <v>47703305427.2126</v>
      </c>
      <c r="AC8" s="128">
        <v>46241328406.937</v>
      </c>
      <c r="AD8" s="128">
        <v>44453675126.961</v>
      </c>
      <c r="AE8" s="128">
        <v>44746569818.643</v>
      </c>
      <c r="AF8" s="128">
        <v>44027713545.6266</v>
      </c>
      <c r="AG8" s="128">
        <v>42525605653.4126</v>
      </c>
    </row>
    <row r="9" spans="1:33" ht="15.75">
      <c r="A9" s="23" t="s">
        <v>39</v>
      </c>
      <c r="B9" s="128">
        <v>1413626757.29</v>
      </c>
      <c r="C9" s="128">
        <v>533083050.950503</v>
      </c>
      <c r="D9" s="128">
        <v>618050796.873387</v>
      </c>
      <c r="E9" s="128">
        <v>924257394.604503</v>
      </c>
      <c r="F9" s="128">
        <v>1136843112.18819</v>
      </c>
      <c r="G9" s="128">
        <v>1185344576.48518</v>
      </c>
      <c r="H9" s="128">
        <v>1093635059.59551</v>
      </c>
      <c r="I9" s="128">
        <v>1021473149.79155</v>
      </c>
      <c r="J9" s="128">
        <v>1276889216.80841</v>
      </c>
      <c r="K9" s="128">
        <v>1304713864.26135</v>
      </c>
      <c r="L9" s="128">
        <v>1335358828.98666</v>
      </c>
      <c r="M9" s="128">
        <v>1366559931.03816</v>
      </c>
      <c r="N9" s="128">
        <v>1476992561.77978</v>
      </c>
      <c r="O9" s="128">
        <v>1725362635.89506</v>
      </c>
      <c r="P9" s="128">
        <v>1777915515.98752</v>
      </c>
      <c r="Q9" s="128">
        <v>1773583997.20535</v>
      </c>
      <c r="R9" s="128">
        <v>2045416313.31121</v>
      </c>
      <c r="S9" s="128">
        <v>2579298919.40211</v>
      </c>
      <c r="T9" s="128">
        <v>2249876458.36925</v>
      </c>
      <c r="U9" s="128">
        <v>2296636352.49434</v>
      </c>
      <c r="V9" s="128">
        <v>2489439624.15444</v>
      </c>
      <c r="W9" s="128">
        <v>3289286943.4449</v>
      </c>
      <c r="X9" s="128">
        <v>2969233791.53526</v>
      </c>
      <c r="Y9" s="128">
        <v>3343277713.39109</v>
      </c>
      <c r="Z9" s="128">
        <v>3629883996.44168</v>
      </c>
      <c r="AA9" s="128">
        <v>4101055598.34304</v>
      </c>
      <c r="AB9" s="128">
        <v>3919509502.88268</v>
      </c>
      <c r="AC9" s="128">
        <v>3999026814.11169</v>
      </c>
      <c r="AD9" s="128">
        <v>3992814870.30606</v>
      </c>
      <c r="AE9" s="128">
        <v>4186311399.82481</v>
      </c>
      <c r="AF9" s="128">
        <v>4000234545.27258</v>
      </c>
      <c r="AG9" s="128">
        <v>4049104350.01544</v>
      </c>
    </row>
    <row r="10" spans="1:33" ht="15.75">
      <c r="A10" s="23" t="s">
        <v>40</v>
      </c>
      <c r="B10" s="128">
        <v>2131440476.73</v>
      </c>
      <c r="C10" s="128">
        <v>2256627027.3992896</v>
      </c>
      <c r="D10" s="128">
        <v>2430064285.154245</v>
      </c>
      <c r="E10" s="128">
        <v>2595767893.2920947</v>
      </c>
      <c r="F10" s="128">
        <v>2706218091.33814</v>
      </c>
      <c r="G10" s="128">
        <v>2588651668.4955063</v>
      </c>
      <c r="H10" s="128">
        <v>2853249473.194056</v>
      </c>
      <c r="I10" s="128">
        <v>3150918191.052901</v>
      </c>
      <c r="J10" s="128">
        <v>3112702658.7037997</v>
      </c>
      <c r="K10" s="128">
        <v>3104293042.1404715</v>
      </c>
      <c r="L10" s="128">
        <v>3136857266.909801</v>
      </c>
      <c r="M10" s="128">
        <v>3558250204.791311</v>
      </c>
      <c r="N10" s="128">
        <v>3374383367.2833166</v>
      </c>
      <c r="O10" s="128">
        <v>3274847684.4010577</v>
      </c>
      <c r="P10" s="128">
        <v>2036292287.167564</v>
      </c>
      <c r="Q10" s="128">
        <v>2044580160.306304</v>
      </c>
      <c r="R10" s="128">
        <v>2236705407.110392</v>
      </c>
      <c r="S10" s="128">
        <v>2235667513.9121704</v>
      </c>
      <c r="T10" s="128">
        <v>2189818672.2313814</v>
      </c>
      <c r="U10" s="128">
        <v>2226413395.862938</v>
      </c>
      <c r="V10" s="128">
        <v>2359685792.693644</v>
      </c>
      <c r="W10" s="128">
        <v>2534279116.3899364</v>
      </c>
      <c r="X10" s="128">
        <v>2781178715.4743023</v>
      </c>
      <c r="Y10" s="128">
        <v>2839227310.706299</v>
      </c>
      <c r="Z10" s="128">
        <v>3112532287.065886</v>
      </c>
      <c r="AA10" s="128">
        <v>3187856764.2533417</v>
      </c>
      <c r="AB10" s="128">
        <v>2969044501.7179646</v>
      </c>
      <c r="AC10" s="128">
        <v>2888050638.3653226</v>
      </c>
      <c r="AD10" s="128">
        <v>2672890723.991552</v>
      </c>
      <c r="AE10" s="128">
        <v>2680247512.046531</v>
      </c>
      <c r="AF10" s="128">
        <v>2784979379.057525</v>
      </c>
      <c r="AG10" s="128">
        <v>2503484076.1790004</v>
      </c>
    </row>
    <row r="11" spans="1:33" ht="15.75">
      <c r="A11" s="23" t="s">
        <v>41</v>
      </c>
      <c r="B11" s="128">
        <v>1597986051.31</v>
      </c>
      <c r="C11" s="128">
        <v>1267831717.39258</v>
      </c>
      <c r="D11" s="128">
        <v>1075403405.93389</v>
      </c>
      <c r="E11" s="128">
        <v>827329683.94148</v>
      </c>
      <c r="F11" s="128">
        <v>659358868.884706</v>
      </c>
      <c r="G11" s="128">
        <v>629457957.039792</v>
      </c>
      <c r="H11" s="128">
        <v>624864662.809788</v>
      </c>
      <c r="I11" s="128">
        <v>551579867.997112</v>
      </c>
      <c r="J11" s="128">
        <v>534610560.408148</v>
      </c>
      <c r="K11" s="128">
        <v>512739284.185713</v>
      </c>
      <c r="L11" s="128">
        <v>516804442.705684</v>
      </c>
      <c r="M11" s="128">
        <v>445952979.161288</v>
      </c>
      <c r="N11" s="128">
        <v>395213952.35251</v>
      </c>
      <c r="O11" s="128">
        <v>363458180.696156</v>
      </c>
      <c r="P11" s="128">
        <v>312496340.605066</v>
      </c>
      <c r="Q11" s="128">
        <v>321550372.477483</v>
      </c>
      <c r="R11" s="128">
        <v>309298297.820544</v>
      </c>
      <c r="S11" s="128">
        <v>304288000.839992</v>
      </c>
      <c r="T11" s="128">
        <v>299240218.476112</v>
      </c>
      <c r="U11" s="128">
        <v>373130631.719256</v>
      </c>
      <c r="V11" s="128">
        <v>346019605.721</v>
      </c>
      <c r="W11" s="128">
        <v>322864803.53186</v>
      </c>
      <c r="X11" s="128">
        <v>331457207.80652</v>
      </c>
      <c r="Y11" s="128">
        <v>323711226.00563</v>
      </c>
      <c r="Z11" s="128">
        <v>382122035.07068</v>
      </c>
      <c r="AA11" s="128">
        <v>350133447.063</v>
      </c>
      <c r="AB11" s="128">
        <v>347161756.59118</v>
      </c>
      <c r="AC11" s="128">
        <v>355900522.04245</v>
      </c>
      <c r="AD11" s="128">
        <v>315298025.166824</v>
      </c>
      <c r="AE11" s="128">
        <v>294005875.36492</v>
      </c>
      <c r="AF11" s="128">
        <v>303600225.308016</v>
      </c>
      <c r="AG11" s="128">
        <v>190341131.046</v>
      </c>
    </row>
    <row r="12" spans="1:33" ht="15.75">
      <c r="A12" s="23" t="s">
        <v>42</v>
      </c>
      <c r="B12" s="128">
        <v>191935036.5699997</v>
      </c>
      <c r="C12" s="128">
        <v>168133373.3561325</v>
      </c>
      <c r="D12" s="128">
        <v>166233275.56197357</v>
      </c>
      <c r="E12" s="128">
        <v>182460332.3644104</v>
      </c>
      <c r="F12" s="128">
        <v>210991890.21736908</v>
      </c>
      <c r="G12" s="128">
        <v>221877355.23872375</v>
      </c>
      <c r="H12" s="128">
        <v>269359040.30578613</v>
      </c>
      <c r="I12" s="128">
        <v>252620982.29981232</v>
      </c>
      <c r="J12" s="128">
        <v>271676788.89662933</v>
      </c>
      <c r="K12" s="128">
        <v>206709682.64422607</v>
      </c>
      <c r="L12" s="128">
        <v>219261826.79517365</v>
      </c>
      <c r="M12" s="128">
        <v>282951217.234993</v>
      </c>
      <c r="N12" s="128">
        <v>264582471.79497528</v>
      </c>
      <c r="O12" s="128">
        <v>267144359.65975952</v>
      </c>
      <c r="P12" s="128">
        <v>274706610.8495407</v>
      </c>
      <c r="Q12" s="128">
        <v>292152399.30415344</v>
      </c>
      <c r="R12" s="128">
        <v>416127421.1648941</v>
      </c>
      <c r="S12" s="128">
        <v>297725299.9693451</v>
      </c>
      <c r="T12" s="128">
        <v>305507075.31762695</v>
      </c>
      <c r="U12" s="128">
        <v>291568069.0515518</v>
      </c>
      <c r="V12" s="128">
        <v>300599656.39292145</v>
      </c>
      <c r="W12" s="128">
        <v>311332598.9873352</v>
      </c>
      <c r="X12" s="128">
        <v>425465134.3608093</v>
      </c>
      <c r="Y12" s="128">
        <v>417330990.5246506</v>
      </c>
      <c r="Z12" s="128">
        <v>355628638.6433792</v>
      </c>
      <c r="AA12" s="128">
        <v>371665992.8476181</v>
      </c>
      <c r="AB12" s="128">
        <v>406207771.0913162</v>
      </c>
      <c r="AC12" s="128">
        <v>412845302.74238586</v>
      </c>
      <c r="AD12" s="128">
        <v>398597342.00429535</v>
      </c>
      <c r="AE12" s="128">
        <v>454053405.40859985</v>
      </c>
      <c r="AF12" s="128">
        <v>420630502.1001358</v>
      </c>
      <c r="AG12" s="128">
        <v>480999661.8682022</v>
      </c>
    </row>
    <row r="13" spans="1:33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5" spans="2:25" ht="15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2:25" ht="15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</sheetData>
  <mergeCells count="1">
    <mergeCell ref="A1:J1"/>
  </mergeCells>
  <printOptions/>
  <pageMargins left="0.1968503937007874" right="0.75" top="0.7874015748031497" bottom="1" header="0" footer="0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="85" zoomScaleNormal="85" workbookViewId="0" topLeftCell="A1">
      <selection activeCell="A1" sqref="A1"/>
    </sheetView>
  </sheetViews>
  <sheetFormatPr defaultColWidth="11.00390625" defaultRowHeight="15.75"/>
  <cols>
    <col min="1" max="1" width="37.125" style="0" customWidth="1"/>
    <col min="9" max="21" width="11.00390625" style="32" customWidth="1"/>
    <col min="30" max="31" width="11.625" style="0" bestFit="1" customWidth="1"/>
    <col min="33" max="33" width="11.625" style="0" bestFit="1" customWidth="1"/>
  </cols>
  <sheetData>
    <row r="1" ht="19.5" customHeight="1">
      <c r="A1" s="1" t="s">
        <v>48</v>
      </c>
    </row>
    <row r="2" ht="19.5" customHeight="1">
      <c r="A2" s="2" t="s">
        <v>84</v>
      </c>
    </row>
    <row r="3" spans="1:31" ht="15.75">
      <c r="A3" s="2"/>
      <c r="B3" s="3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3" ht="15.75">
      <c r="A4" s="8"/>
      <c r="B4" s="22">
        <v>37256</v>
      </c>
      <c r="C4" s="22">
        <v>37437</v>
      </c>
      <c r="D4" s="22">
        <v>37529</v>
      </c>
      <c r="E4" s="22">
        <v>37621</v>
      </c>
      <c r="F4" s="22">
        <v>37711</v>
      </c>
      <c r="G4" s="22">
        <v>37802</v>
      </c>
      <c r="H4" s="22">
        <v>37894</v>
      </c>
      <c r="I4" s="47">
        <v>37986</v>
      </c>
      <c r="J4" s="47">
        <v>38077</v>
      </c>
      <c r="K4" s="47">
        <v>38168</v>
      </c>
      <c r="L4" s="47">
        <v>38260</v>
      </c>
      <c r="M4" s="47">
        <v>38352</v>
      </c>
      <c r="N4" s="47">
        <v>38442</v>
      </c>
      <c r="O4" s="47">
        <v>38533</v>
      </c>
      <c r="P4" s="47">
        <v>38625</v>
      </c>
      <c r="Q4" s="47">
        <v>38717</v>
      </c>
      <c r="R4" s="47">
        <v>38807</v>
      </c>
      <c r="S4" s="47">
        <v>38898</v>
      </c>
      <c r="T4" s="47">
        <v>38990</v>
      </c>
      <c r="U4" s="47">
        <v>39082</v>
      </c>
      <c r="V4" s="47">
        <v>39172</v>
      </c>
      <c r="W4" s="47">
        <v>39263</v>
      </c>
      <c r="X4" s="47">
        <v>39355</v>
      </c>
      <c r="Y4" s="47">
        <v>39447</v>
      </c>
      <c r="Z4" s="47">
        <v>39538</v>
      </c>
      <c r="AA4" s="47">
        <v>39629</v>
      </c>
      <c r="AB4" s="47">
        <v>39721</v>
      </c>
      <c r="AC4" s="47">
        <v>39813</v>
      </c>
      <c r="AD4" s="47">
        <v>39903</v>
      </c>
      <c r="AE4" s="47">
        <v>39994</v>
      </c>
      <c r="AF4" s="47">
        <v>40086</v>
      </c>
      <c r="AG4" s="47">
        <v>40178</v>
      </c>
    </row>
    <row r="5" spans="1:31" ht="15.7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3" ht="15.75">
      <c r="A6" s="18" t="s">
        <v>3</v>
      </c>
      <c r="B6" s="12">
        <f>+SUM(B9:B15)</f>
        <v>16421083066.09</v>
      </c>
      <c r="C6" s="12">
        <f aca="true" t="shared" si="0" ref="C6:AG6">+SUM(C9:C15)</f>
        <v>13063539847.52</v>
      </c>
      <c r="D6" s="12">
        <f t="shared" si="0"/>
        <v>12981226585.42</v>
      </c>
      <c r="E6" s="12">
        <f t="shared" si="0"/>
        <v>12636982905.492075</v>
      </c>
      <c r="F6" s="12">
        <f t="shared" si="0"/>
        <v>12432748391.597054</v>
      </c>
      <c r="G6" s="12">
        <f t="shared" si="0"/>
        <v>12295398811.34334</v>
      </c>
      <c r="H6" s="12">
        <f t="shared" si="0"/>
        <v>11086378346.8576</v>
      </c>
      <c r="I6" s="12">
        <f t="shared" si="0"/>
        <v>9625473039.18071</v>
      </c>
      <c r="J6" s="12">
        <f t="shared" si="0"/>
        <v>8209164856.632095</v>
      </c>
      <c r="K6" s="12">
        <f t="shared" si="0"/>
        <v>7747840966.21</v>
      </c>
      <c r="L6" s="12">
        <f t="shared" si="0"/>
        <v>7468585000.995599</v>
      </c>
      <c r="M6" s="12">
        <f t="shared" si="0"/>
        <v>6880112583.3464</v>
      </c>
      <c r="N6" s="12">
        <f t="shared" si="0"/>
        <v>6118397840.39</v>
      </c>
      <c r="O6" s="12">
        <f t="shared" si="0"/>
        <v>5814411184.879999</v>
      </c>
      <c r="P6" s="12">
        <f t="shared" si="0"/>
        <v>5662530192.240001</v>
      </c>
      <c r="Q6" s="12">
        <f t="shared" si="0"/>
        <v>5140377976.240001</v>
      </c>
      <c r="R6" s="12">
        <f t="shared" si="0"/>
        <v>5270803396.869999</v>
      </c>
      <c r="S6" s="12">
        <f t="shared" si="0"/>
        <v>5228338157.667469</v>
      </c>
      <c r="T6" s="12">
        <f t="shared" si="0"/>
        <v>5079920641.300457</v>
      </c>
      <c r="U6" s="12">
        <f t="shared" si="0"/>
        <v>5128598430.611393</v>
      </c>
      <c r="V6" s="12">
        <f t="shared" si="0"/>
        <v>4844623981.890871</v>
      </c>
      <c r="W6" s="12">
        <f t="shared" si="0"/>
        <v>5184233070.2622</v>
      </c>
      <c r="X6" s="12">
        <f t="shared" si="0"/>
        <v>5491730987.890641</v>
      </c>
      <c r="Y6" s="12">
        <f t="shared" si="0"/>
        <v>5768128871.27164</v>
      </c>
      <c r="Z6" s="12">
        <f t="shared" si="0"/>
        <v>5937297254.3975</v>
      </c>
      <c r="AA6" s="12">
        <f t="shared" si="0"/>
        <v>6302220806.086298</v>
      </c>
      <c r="AB6" s="12">
        <f t="shared" si="0"/>
        <v>5876523798.297919</v>
      </c>
      <c r="AC6" s="12">
        <f t="shared" si="0"/>
        <v>5134103593.115916</v>
      </c>
      <c r="AD6" s="12">
        <f t="shared" si="0"/>
        <v>4372777503.650957</v>
      </c>
      <c r="AE6" s="12">
        <f t="shared" si="0"/>
        <v>4154167198.3350444</v>
      </c>
      <c r="AF6" s="12">
        <f t="shared" si="0"/>
        <v>3842012201.3021426</v>
      </c>
      <c r="AG6" s="12">
        <f t="shared" si="0"/>
        <v>3440382917.8774786</v>
      </c>
    </row>
    <row r="7" spans="1:31" ht="16.5" customHeight="1">
      <c r="A7" s="18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3" ht="16.5">
      <c r="A8" s="23" t="s">
        <v>5</v>
      </c>
      <c r="B8" s="36">
        <v>15041760863.34</v>
      </c>
      <c r="C8" s="36">
        <v>11312845147.029999</v>
      </c>
      <c r="D8" s="36">
        <v>11335975679.96</v>
      </c>
      <c r="E8" s="36">
        <v>10937200547.412075</v>
      </c>
      <c r="F8" s="36">
        <v>10720639879.097054</v>
      </c>
      <c r="G8" s="36">
        <v>10573558541.233341</v>
      </c>
      <c r="H8" s="36">
        <v>9396393490.2076</v>
      </c>
      <c r="I8" s="36">
        <v>9092311380.77071</v>
      </c>
      <c r="J8" s="36">
        <v>7738947176.722095</v>
      </c>
      <c r="K8" s="36">
        <v>7325174014.39</v>
      </c>
      <c r="L8" s="36">
        <v>7089570809.809999</v>
      </c>
      <c r="M8" s="36">
        <v>6618930070.679999</v>
      </c>
      <c r="N8" s="36">
        <v>5849265932.130001</v>
      </c>
      <c r="O8" s="36">
        <v>5537331354.16</v>
      </c>
      <c r="P8" s="36">
        <v>5426480297.37</v>
      </c>
      <c r="Q8" s="36">
        <v>4919916712.2300005</v>
      </c>
      <c r="R8" s="36">
        <v>5086686249.48</v>
      </c>
      <c r="S8" s="36">
        <v>5009818429.43</v>
      </c>
      <c r="T8" s="36">
        <v>4843843847.199999</v>
      </c>
      <c r="U8" s="36">
        <v>4859459839.683801</v>
      </c>
      <c r="V8" s="36">
        <v>4553570191.374001</v>
      </c>
      <c r="W8" s="36">
        <v>4866148523.0022</v>
      </c>
      <c r="X8" s="36">
        <v>4948224868.780641</v>
      </c>
      <c r="Y8" s="36">
        <v>5153536990.85164</v>
      </c>
      <c r="Z8" s="36">
        <v>5198456101.3775</v>
      </c>
      <c r="AA8" s="36">
        <v>5328897324.106298</v>
      </c>
      <c r="AB8" s="36">
        <v>4838410289.41762</v>
      </c>
      <c r="AC8" s="36">
        <v>4427970282.364116</v>
      </c>
      <c r="AD8" s="36">
        <v>3859431476.1009574</v>
      </c>
      <c r="AE8" s="36">
        <v>3743500438.4150443</v>
      </c>
      <c r="AF8" s="36">
        <v>3317450692.9621425</v>
      </c>
      <c r="AG8" s="36">
        <v>2953701700.573479</v>
      </c>
    </row>
    <row r="9" spans="1:33" ht="16.5">
      <c r="A9" s="130" t="s">
        <v>23</v>
      </c>
      <c r="B9" s="36">
        <v>3859162992.47</v>
      </c>
      <c r="C9" s="36">
        <v>3080553096</v>
      </c>
      <c r="D9" s="36">
        <v>3193593359.2</v>
      </c>
      <c r="E9" s="36">
        <v>3132741670.51</v>
      </c>
      <c r="F9" s="36">
        <v>3133504558.2</v>
      </c>
      <c r="G9" s="36">
        <v>2947525375.49</v>
      </c>
      <c r="H9" s="36">
        <v>2952965990.9300003</v>
      </c>
      <c r="I9" s="36">
        <v>2513296533.22</v>
      </c>
      <c r="J9" s="36">
        <v>2486246691.49</v>
      </c>
      <c r="K9" s="36">
        <v>3043593716.69</v>
      </c>
      <c r="L9" s="36">
        <v>2990506659.14</v>
      </c>
      <c r="M9" s="36">
        <v>3023115734.86</v>
      </c>
      <c r="N9" s="36">
        <v>2514902962.96</v>
      </c>
      <c r="O9" s="36">
        <v>2462421644.9399996</v>
      </c>
      <c r="P9" s="36">
        <v>2383332217.05</v>
      </c>
      <c r="Q9" s="36">
        <v>2481796687.88</v>
      </c>
      <c r="R9" s="36">
        <v>2565655399.8</v>
      </c>
      <c r="S9" s="36">
        <v>2519958136.02</v>
      </c>
      <c r="T9" s="36">
        <v>2405171689.16</v>
      </c>
      <c r="U9" s="36">
        <v>2549994242.36</v>
      </c>
      <c r="V9" s="36">
        <v>2537574221.06</v>
      </c>
      <c r="W9" s="36">
        <v>2985491623.1522</v>
      </c>
      <c r="X9" s="36">
        <v>2689039929.80064</v>
      </c>
      <c r="Y9" s="36">
        <v>2599158213.75164</v>
      </c>
      <c r="Z9" s="36">
        <v>2497538409.5106</v>
      </c>
      <c r="AA9" s="36">
        <v>2480090524.9598</v>
      </c>
      <c r="AB9" s="36">
        <v>2294094945.65256</v>
      </c>
      <c r="AC9" s="36">
        <v>2099399295.46872</v>
      </c>
      <c r="AD9" s="36">
        <v>1931636765.52</v>
      </c>
      <c r="AE9" s="36">
        <v>1859786565.66296</v>
      </c>
      <c r="AF9" s="36">
        <v>1804249525.56988</v>
      </c>
      <c r="AG9" s="36">
        <v>1660812660.02748</v>
      </c>
    </row>
    <row r="10" spans="1:33" ht="16.5">
      <c r="A10" s="130" t="s">
        <v>24</v>
      </c>
      <c r="B10" s="36">
        <v>974075258.36</v>
      </c>
      <c r="C10" s="36">
        <v>153664452.49</v>
      </c>
      <c r="D10" s="36">
        <v>109333552.27000001</v>
      </c>
      <c r="E10" s="36">
        <v>88791910.272075</v>
      </c>
      <c r="F10" s="36">
        <v>83999555.93705499</v>
      </c>
      <c r="G10" s="36">
        <v>132980038.45334</v>
      </c>
      <c r="H10" s="36">
        <v>84110995.7976</v>
      </c>
      <c r="I10" s="36">
        <v>105132701.05071</v>
      </c>
      <c r="J10" s="36">
        <v>121639121.9020951</v>
      </c>
      <c r="K10" s="36">
        <v>150667788.11</v>
      </c>
      <c r="L10" s="36">
        <v>98768316.33</v>
      </c>
      <c r="M10" s="36">
        <v>111719028.99</v>
      </c>
      <c r="N10" s="36">
        <v>164184187.62</v>
      </c>
      <c r="O10" s="36">
        <v>235383276.74</v>
      </c>
      <c r="P10" s="36">
        <v>209418657.57999998</v>
      </c>
      <c r="Q10" s="36">
        <v>187881001.26999998</v>
      </c>
      <c r="R10" s="36">
        <v>287097264.66</v>
      </c>
      <c r="S10" s="36">
        <v>316316125.27</v>
      </c>
      <c r="T10" s="36">
        <v>322844990.58000004</v>
      </c>
      <c r="U10" s="36">
        <v>443514029.02</v>
      </c>
      <c r="V10" s="36">
        <v>426157044.29</v>
      </c>
      <c r="W10" s="36">
        <v>444502520.39</v>
      </c>
      <c r="X10" s="36">
        <v>534498053.90999997</v>
      </c>
      <c r="Y10" s="36">
        <v>666483365.0600001</v>
      </c>
      <c r="Z10" s="36">
        <v>646611274.66</v>
      </c>
      <c r="AA10" s="36">
        <v>714668500.7499989</v>
      </c>
      <c r="AB10" s="36">
        <v>404814590.22999996</v>
      </c>
      <c r="AC10" s="36">
        <v>488280431.4</v>
      </c>
      <c r="AD10" s="36">
        <v>299430953.660958</v>
      </c>
      <c r="AE10" s="36">
        <v>311788649.972084</v>
      </c>
      <c r="AF10" s="36">
        <v>216688618.872262</v>
      </c>
      <c r="AG10" s="36">
        <v>221817698.086</v>
      </c>
    </row>
    <row r="11" spans="1:33" ht="16.5">
      <c r="A11" s="130" t="s">
        <v>43</v>
      </c>
      <c r="B11" s="36">
        <v>6236513831</v>
      </c>
      <c r="C11" s="36">
        <v>6241284461</v>
      </c>
      <c r="D11" s="36">
        <v>6105033179</v>
      </c>
      <c r="E11" s="36">
        <v>5795445167</v>
      </c>
      <c r="F11" s="36">
        <v>5569720830</v>
      </c>
      <c r="G11" s="36">
        <v>5561141942</v>
      </c>
      <c r="H11" s="36">
        <v>4462773388</v>
      </c>
      <c r="I11" s="36">
        <v>4010905780.59</v>
      </c>
      <c r="J11" s="36">
        <v>2844317500</v>
      </c>
      <c r="K11" s="36">
        <v>2359014168</v>
      </c>
      <c r="L11" s="36">
        <v>2229674149</v>
      </c>
      <c r="M11" s="36">
        <v>1926081909</v>
      </c>
      <c r="N11" s="36">
        <v>1656819411</v>
      </c>
      <c r="O11" s="36">
        <v>1556880817</v>
      </c>
      <c r="P11" s="36">
        <v>1546434781.2</v>
      </c>
      <c r="Q11" s="36">
        <v>1137256148.97</v>
      </c>
      <c r="R11" s="36">
        <v>1063822970</v>
      </c>
      <c r="S11" s="36">
        <v>1032241162</v>
      </c>
      <c r="T11" s="36">
        <v>782452647</v>
      </c>
      <c r="U11" s="36">
        <v>649806931</v>
      </c>
      <c r="V11" s="36">
        <v>494686229</v>
      </c>
      <c r="W11" s="36">
        <v>498870566</v>
      </c>
      <c r="X11" s="36">
        <v>543520545</v>
      </c>
      <c r="Y11" s="36">
        <v>544767414</v>
      </c>
      <c r="Z11" s="36">
        <v>535090624</v>
      </c>
      <c r="AA11" s="36">
        <v>569619019</v>
      </c>
      <c r="AB11" s="36">
        <v>608726833</v>
      </c>
      <c r="AC11" s="36">
        <v>581268571</v>
      </c>
      <c r="AD11" s="36">
        <v>582442090</v>
      </c>
      <c r="AE11" s="36">
        <v>554010344</v>
      </c>
      <c r="AF11" s="36">
        <v>538735211</v>
      </c>
      <c r="AG11" s="36">
        <v>522562308</v>
      </c>
    </row>
    <row r="12" spans="1:33" ht="16.5">
      <c r="A12" s="130" t="s">
        <v>36</v>
      </c>
      <c r="B12" s="36">
        <v>3972008781.51</v>
      </c>
      <c r="C12" s="36">
        <v>1837343137.539999</v>
      </c>
      <c r="D12" s="36">
        <v>1928015589.4899988</v>
      </c>
      <c r="E12" s="36">
        <v>1920221799.63</v>
      </c>
      <c r="F12" s="36">
        <v>1933414934.959999</v>
      </c>
      <c r="G12" s="36">
        <v>1931911185.2900019</v>
      </c>
      <c r="H12" s="36">
        <v>1896543115.4799995</v>
      </c>
      <c r="I12" s="36">
        <v>2462976365.910001</v>
      </c>
      <c r="J12" s="36">
        <v>2286743863.33</v>
      </c>
      <c r="K12" s="36">
        <v>1771898341.5900002</v>
      </c>
      <c r="L12" s="36">
        <v>1770621685.3399997</v>
      </c>
      <c r="M12" s="36">
        <v>1558013397.8299994</v>
      </c>
      <c r="N12" s="36">
        <v>1513359370.5500011</v>
      </c>
      <c r="O12" s="36">
        <v>1282645615.4800005</v>
      </c>
      <c r="P12" s="36">
        <v>1287294641.5399997</v>
      </c>
      <c r="Q12" s="36">
        <v>1112982874.1100004</v>
      </c>
      <c r="R12" s="36">
        <v>1170110615.0199995</v>
      </c>
      <c r="S12" s="36">
        <v>1141303006.1400003</v>
      </c>
      <c r="T12" s="36">
        <v>1333374520.459999</v>
      </c>
      <c r="U12" s="36">
        <v>1216144637.3038006</v>
      </c>
      <c r="V12" s="36">
        <v>1095152697.0240006</v>
      </c>
      <c r="W12" s="36">
        <v>937283813.46</v>
      </c>
      <c r="X12" s="36">
        <v>1181166340.0700006</v>
      </c>
      <c r="Y12" s="36">
        <v>1343127998.04</v>
      </c>
      <c r="Z12" s="36">
        <v>1519215793.2068996</v>
      </c>
      <c r="AA12" s="36">
        <v>1564519279.3964996</v>
      </c>
      <c r="AB12" s="36">
        <v>1530773920.5350595</v>
      </c>
      <c r="AC12" s="36">
        <v>1259021984.4953957</v>
      </c>
      <c r="AD12" s="36">
        <v>1045921666.9199994</v>
      </c>
      <c r="AE12" s="36">
        <v>1017914878.7800002</v>
      </c>
      <c r="AF12" s="36">
        <v>757777337.5200005</v>
      </c>
      <c r="AG12" s="36">
        <v>548509034.4599993</v>
      </c>
    </row>
    <row r="13" spans="1:33" ht="16.5">
      <c r="A13" s="23" t="s">
        <v>44</v>
      </c>
      <c r="B13" s="36">
        <v>1365778378</v>
      </c>
      <c r="C13" s="36">
        <v>1739651524</v>
      </c>
      <c r="D13" s="36">
        <v>1635853617</v>
      </c>
      <c r="E13" s="36">
        <v>1671072617</v>
      </c>
      <c r="F13" s="36">
        <v>1682939489</v>
      </c>
      <c r="G13" s="36">
        <v>1692805190</v>
      </c>
      <c r="H13" s="36">
        <v>1658002190</v>
      </c>
      <c r="I13" s="36">
        <v>507343284.55999994</v>
      </c>
      <c r="J13" s="36">
        <v>445511742.26</v>
      </c>
      <c r="K13" s="36">
        <v>400199654.22</v>
      </c>
      <c r="L13" s="36">
        <v>354556017.8456</v>
      </c>
      <c r="M13" s="36">
        <v>233384536.6764</v>
      </c>
      <c r="N13" s="36">
        <v>242873740.39999998</v>
      </c>
      <c r="O13" s="36">
        <v>244756172.69</v>
      </c>
      <c r="P13" s="36">
        <v>204472049.48000002</v>
      </c>
      <c r="Q13" s="36">
        <v>192974020.08999997</v>
      </c>
      <c r="R13" s="36">
        <v>161736196.95</v>
      </c>
      <c r="S13" s="36">
        <v>190442257.68</v>
      </c>
      <c r="T13" s="36">
        <v>203899964.23000002</v>
      </c>
      <c r="U13" s="36">
        <v>250665071.637592</v>
      </c>
      <c r="V13" s="36">
        <v>273795840.58687</v>
      </c>
      <c r="W13" s="36">
        <v>311611860.13</v>
      </c>
      <c r="X13" s="36">
        <v>538420861.89</v>
      </c>
      <c r="Y13" s="36">
        <v>609513385.62</v>
      </c>
      <c r="Z13" s="36">
        <v>732431806.72</v>
      </c>
      <c r="AA13" s="36">
        <v>962603319.03</v>
      </c>
      <c r="AB13" s="36">
        <v>1023273142.33</v>
      </c>
      <c r="AC13" s="36">
        <v>695081968.73</v>
      </c>
      <c r="AD13" s="36">
        <v>492898185.91</v>
      </c>
      <c r="AE13" s="36">
        <v>396023483.82</v>
      </c>
      <c r="AF13" s="36">
        <v>512138655.27</v>
      </c>
      <c r="AG13" s="36">
        <v>473580775.03</v>
      </c>
    </row>
    <row r="14" spans="1:33" ht="16.5">
      <c r="A14" s="23" t="s">
        <v>10</v>
      </c>
      <c r="B14" s="36">
        <v>13163275.620000001</v>
      </c>
      <c r="C14" s="36">
        <v>10910869.87</v>
      </c>
      <c r="D14" s="36">
        <v>9279143.44</v>
      </c>
      <c r="E14" s="36">
        <v>2690439.49</v>
      </c>
      <c r="F14" s="36">
        <v>2503829.27</v>
      </c>
      <c r="G14" s="36">
        <v>1807792.13</v>
      </c>
      <c r="H14" s="36">
        <v>3779339.59</v>
      </c>
      <c r="I14" s="36">
        <v>4987762.69</v>
      </c>
      <c r="J14" s="36">
        <v>4596181.2</v>
      </c>
      <c r="K14" s="36">
        <v>2363663.86</v>
      </c>
      <c r="L14" s="36">
        <v>3106688.4</v>
      </c>
      <c r="M14" s="36">
        <v>4634639.74</v>
      </c>
      <c r="N14" s="36">
        <v>4398960.99</v>
      </c>
      <c r="O14" s="36">
        <v>10282576.780000001</v>
      </c>
      <c r="P14" s="36">
        <v>11417750.89</v>
      </c>
      <c r="Q14" s="36">
        <v>11026791.249999998</v>
      </c>
      <c r="R14" s="36">
        <v>9242765.58</v>
      </c>
      <c r="S14" s="36">
        <v>14500002.207468001</v>
      </c>
      <c r="T14" s="36">
        <v>18512622.860458</v>
      </c>
      <c r="U14" s="36">
        <v>5935883.21</v>
      </c>
      <c r="V14" s="36">
        <v>8242884.5600000005</v>
      </c>
      <c r="W14" s="36">
        <v>6468077.869999999</v>
      </c>
      <c r="X14" s="36">
        <v>5085257.22</v>
      </c>
      <c r="Y14" s="36">
        <v>4048026.8</v>
      </c>
      <c r="Z14" s="36">
        <v>6361846.3</v>
      </c>
      <c r="AA14" s="36">
        <v>10570404.95</v>
      </c>
      <c r="AB14" s="36">
        <v>14772427.3003</v>
      </c>
      <c r="AC14" s="36">
        <v>10985231.5218</v>
      </c>
      <c r="AD14" s="36">
        <v>15571549.64</v>
      </c>
      <c r="AE14" s="36">
        <v>9717814.1</v>
      </c>
      <c r="AF14" s="36">
        <v>7497391.069999999</v>
      </c>
      <c r="AG14" s="36">
        <v>7934260.274</v>
      </c>
    </row>
    <row r="15" spans="1:33" ht="16.5">
      <c r="A15" s="146" t="s">
        <v>22</v>
      </c>
      <c r="B15" s="31">
        <v>380549.13</v>
      </c>
      <c r="C15" s="31">
        <v>132306.62</v>
      </c>
      <c r="D15" s="31">
        <v>118145.02</v>
      </c>
      <c r="E15" s="31">
        <v>26019301.59</v>
      </c>
      <c r="F15" s="31">
        <v>26665194.23</v>
      </c>
      <c r="G15" s="31">
        <v>27227287.98</v>
      </c>
      <c r="H15" s="31">
        <v>28203327.06</v>
      </c>
      <c r="I15" s="31">
        <v>20830611.16</v>
      </c>
      <c r="J15" s="31">
        <v>20109756.45</v>
      </c>
      <c r="K15" s="31">
        <v>20103633.740000002</v>
      </c>
      <c r="L15" s="31">
        <v>21351484.939999998</v>
      </c>
      <c r="M15" s="31">
        <v>23163336.25</v>
      </c>
      <c r="N15" s="31">
        <v>21859206.87</v>
      </c>
      <c r="O15" s="31">
        <v>22041081.25</v>
      </c>
      <c r="P15" s="31">
        <v>20160094.5</v>
      </c>
      <c r="Q15" s="31">
        <v>16460452.67</v>
      </c>
      <c r="R15" s="31">
        <v>13138184.860000001</v>
      </c>
      <c r="S15" s="31">
        <v>13577468.35</v>
      </c>
      <c r="T15" s="31">
        <v>13664207.01</v>
      </c>
      <c r="U15" s="31">
        <v>12537636.08</v>
      </c>
      <c r="V15" s="31">
        <v>9015065.37</v>
      </c>
      <c r="W15" s="31">
        <v>4609.26</v>
      </c>
      <c r="X15" s="31">
        <v>0</v>
      </c>
      <c r="Y15" s="31">
        <v>1030468</v>
      </c>
      <c r="Z15" s="31">
        <v>47500</v>
      </c>
      <c r="AA15" s="31">
        <v>149758</v>
      </c>
      <c r="AB15" s="31">
        <v>67939.25</v>
      </c>
      <c r="AC15" s="31">
        <v>66110.5</v>
      </c>
      <c r="AD15" s="31">
        <v>4876292</v>
      </c>
      <c r="AE15" s="31">
        <v>4925462</v>
      </c>
      <c r="AF15" s="31">
        <v>4925462</v>
      </c>
      <c r="AG15" s="36">
        <v>5166182</v>
      </c>
    </row>
    <row r="16" spans="1:256" s="7" customFormat="1" ht="12.75" customHeight="1">
      <c r="A16" s="13"/>
      <c r="B16" s="143"/>
      <c r="C16" s="143"/>
      <c r="D16" s="143"/>
      <c r="E16" s="143"/>
      <c r="F16" s="143"/>
      <c r="G16" s="143"/>
      <c r="H16" s="143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3"/>
      <c r="AE16" s="143"/>
      <c r="AF16" s="143"/>
      <c r="AG16" s="143"/>
      <c r="AH16" s="6"/>
      <c r="AI16" s="6"/>
      <c r="AJ16" s="6"/>
      <c r="AK16" s="6"/>
      <c r="AL16" s="6"/>
      <c r="AM16" s="6"/>
      <c r="AN16" s="6"/>
      <c r="AP16" s="6"/>
      <c r="AQ16" s="6"/>
      <c r="AR16" s="6"/>
      <c r="AS16" s="6"/>
      <c r="AT16" s="6"/>
      <c r="AU16" s="6"/>
      <c r="AV16" s="6"/>
      <c r="AW16" s="6"/>
      <c r="AX16" s="6"/>
      <c r="AZ16" s="6"/>
      <c r="BA16" s="6"/>
      <c r="BB16" s="6"/>
      <c r="BC16" s="6"/>
      <c r="BD16" s="6"/>
      <c r="BE16" s="6"/>
      <c r="BF16" s="6"/>
      <c r="BG16" s="6"/>
      <c r="BH16" s="6"/>
      <c r="BJ16" s="6"/>
      <c r="BK16" s="6"/>
      <c r="BL16" s="6"/>
      <c r="BM16" s="6"/>
      <c r="BN16" s="6"/>
      <c r="BO16" s="6"/>
      <c r="BP16" s="6"/>
      <c r="BQ16" s="6"/>
      <c r="BR16" s="6"/>
      <c r="BT16" s="6"/>
      <c r="BU16" s="6"/>
      <c r="BV16" s="6"/>
      <c r="BW16" s="6"/>
      <c r="BX16" s="6"/>
      <c r="BY16" s="6"/>
      <c r="BZ16" s="6"/>
      <c r="CA16" s="6"/>
      <c r="CB16" s="6"/>
      <c r="CD16" s="6"/>
      <c r="CE16" s="6"/>
      <c r="CF16" s="6"/>
      <c r="CG16" s="6"/>
      <c r="CH16" s="6"/>
      <c r="CI16" s="6"/>
      <c r="CJ16" s="6"/>
      <c r="CK16" s="6"/>
      <c r="CL16" s="6"/>
      <c r="CN16" s="6"/>
      <c r="CO16" s="6"/>
      <c r="CP16" s="6"/>
      <c r="CQ16" s="6"/>
      <c r="CR16" s="6"/>
      <c r="CS16" s="6"/>
      <c r="CT16" s="6"/>
      <c r="CU16" s="6"/>
      <c r="CV16" s="6"/>
      <c r="CX16" s="6"/>
      <c r="CY16" s="6"/>
      <c r="CZ16" s="6"/>
      <c r="DA16" s="6"/>
      <c r="DB16" s="6"/>
      <c r="DC16" s="6"/>
      <c r="DD16" s="6"/>
      <c r="DE16" s="6"/>
      <c r="DF16" s="6"/>
      <c r="DH16" s="6"/>
      <c r="DI16" s="6"/>
      <c r="DJ16" s="6"/>
      <c r="DK16" s="6"/>
      <c r="DL16" s="6"/>
      <c r="DM16" s="6"/>
      <c r="DN16" s="6"/>
      <c r="DO16" s="6"/>
      <c r="DP16" s="6"/>
      <c r="DR16" s="6"/>
      <c r="DS16" s="6"/>
      <c r="DT16" s="6"/>
      <c r="DU16" s="6"/>
      <c r="DV16" s="6"/>
      <c r="DW16" s="6"/>
      <c r="DX16" s="6"/>
      <c r="DY16" s="6"/>
      <c r="DZ16" s="6"/>
      <c r="EB16" s="6"/>
      <c r="EC16" s="6"/>
      <c r="ED16" s="6"/>
      <c r="EE16" s="6"/>
      <c r="EF16" s="6"/>
      <c r="EG16" s="6"/>
      <c r="EH16" s="6"/>
      <c r="EI16" s="6"/>
      <c r="EJ16" s="6"/>
      <c r="EL16" s="6"/>
      <c r="EM16" s="6"/>
      <c r="EN16" s="6"/>
      <c r="EO16" s="6"/>
      <c r="EP16" s="6"/>
      <c r="EQ16" s="6"/>
      <c r="ER16" s="6"/>
      <c r="ES16" s="6"/>
      <c r="ET16" s="6"/>
      <c r="EV16" s="6"/>
      <c r="EW16" s="6"/>
      <c r="EX16" s="6"/>
      <c r="EY16" s="6"/>
      <c r="EZ16" s="6"/>
      <c r="FA16" s="6"/>
      <c r="FB16" s="6"/>
      <c r="FC16" s="6"/>
      <c r="FD16" s="6"/>
      <c r="FF16" s="6"/>
      <c r="FG16" s="6"/>
      <c r="FH16" s="6"/>
      <c r="FI16" s="6"/>
      <c r="FJ16" s="6"/>
      <c r="FK16" s="6"/>
      <c r="FL16" s="6"/>
      <c r="FM16" s="6"/>
      <c r="FN16" s="6"/>
      <c r="FP16" s="6"/>
      <c r="FQ16" s="6"/>
      <c r="FR16" s="6"/>
      <c r="FS16" s="6"/>
      <c r="FT16" s="6"/>
      <c r="FU16" s="6"/>
      <c r="FV16" s="6"/>
      <c r="FW16" s="6"/>
      <c r="FX16" s="6"/>
      <c r="FZ16" s="6"/>
      <c r="GA16" s="6"/>
      <c r="GB16" s="6"/>
      <c r="GC16" s="6"/>
      <c r="GD16" s="6"/>
      <c r="GE16" s="6"/>
      <c r="GF16" s="6"/>
      <c r="GG16" s="6"/>
      <c r="GH16" s="6"/>
      <c r="GJ16" s="6"/>
      <c r="GK16" s="6"/>
      <c r="GL16" s="6"/>
      <c r="GM16" s="6"/>
      <c r="GN16" s="6"/>
      <c r="GO16" s="6"/>
      <c r="GP16" s="6"/>
      <c r="GQ16" s="6"/>
      <c r="GR16" s="6"/>
      <c r="GT16" s="6"/>
      <c r="GU16" s="6"/>
      <c r="GV16" s="6"/>
      <c r="GW16" s="6"/>
      <c r="GX16" s="6"/>
      <c r="GY16" s="6"/>
      <c r="GZ16" s="6"/>
      <c r="HA16" s="6"/>
      <c r="HB16" s="6"/>
      <c r="HD16" s="6"/>
      <c r="HE16" s="6"/>
      <c r="HF16" s="6"/>
      <c r="HG16" s="6"/>
      <c r="HH16" s="6"/>
      <c r="HI16" s="6"/>
      <c r="HJ16" s="6"/>
      <c r="HK16" s="6"/>
      <c r="HL16" s="6"/>
      <c r="HN16" s="6"/>
      <c r="HO16" s="6"/>
      <c r="HP16" s="6"/>
      <c r="HQ16" s="6"/>
      <c r="HR16" s="6"/>
      <c r="HS16" s="6"/>
      <c r="HT16" s="6"/>
      <c r="HU16" s="6"/>
      <c r="HV16" s="6"/>
      <c r="HX16" s="6"/>
      <c r="HY16" s="6"/>
      <c r="HZ16" s="6"/>
      <c r="IA16" s="6"/>
      <c r="IB16" s="6"/>
      <c r="IC16" s="6"/>
      <c r="ID16" s="6"/>
      <c r="IE16" s="6"/>
      <c r="IF16" s="6"/>
      <c r="IH16" s="6"/>
      <c r="II16" s="6"/>
      <c r="IJ16" s="6"/>
      <c r="IK16" s="6"/>
      <c r="IL16" s="6"/>
      <c r="IM16" s="6"/>
      <c r="IN16" s="6"/>
      <c r="IO16" s="6"/>
      <c r="IP16" s="6"/>
      <c r="IR16" s="6"/>
      <c r="IS16" s="6"/>
      <c r="IT16" s="6"/>
      <c r="IU16" s="6"/>
      <c r="IV16" s="6"/>
    </row>
    <row r="17" ht="16.5">
      <c r="A17" s="17"/>
    </row>
  </sheetData>
  <printOptions/>
  <pageMargins left="0.1968503937007874" right="0.75" top="0.7874015748031497" bottom="1" header="0" footer="0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zoomScale="85" zoomScaleNormal="85" workbookViewId="0" topLeftCell="A1">
      <selection activeCell="A1" sqref="A1:J1"/>
    </sheetView>
  </sheetViews>
  <sheetFormatPr defaultColWidth="11.00390625" defaultRowHeight="15.75"/>
  <cols>
    <col min="1" max="1" width="36.125" style="0" customWidth="1"/>
    <col min="2" max="2" width="10.125" style="0" customWidth="1"/>
  </cols>
  <sheetData>
    <row r="1" spans="1:10" ht="19.5" customHeight="1">
      <c r="A1" s="156" t="s">
        <v>49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9.5" customHeight="1">
      <c r="A2" s="2" t="s">
        <v>84</v>
      </c>
      <c r="B2" s="24"/>
      <c r="C2" s="24"/>
      <c r="D2" s="24"/>
      <c r="E2" s="24"/>
      <c r="F2" s="24"/>
      <c r="G2" s="24"/>
      <c r="H2" s="24"/>
      <c r="I2" s="24"/>
      <c r="J2" s="24"/>
    </row>
    <row r="3" spans="2:31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3" s="26" customFormat="1" ht="15">
      <c r="A4" s="25"/>
      <c r="B4" s="22">
        <v>37256</v>
      </c>
      <c r="C4" s="22">
        <v>37437</v>
      </c>
      <c r="D4" s="22">
        <v>37529</v>
      </c>
      <c r="E4" s="22">
        <v>37621</v>
      </c>
      <c r="F4" s="22">
        <v>37711</v>
      </c>
      <c r="G4" s="22">
        <v>37802</v>
      </c>
      <c r="H4" s="22">
        <v>37894</v>
      </c>
      <c r="I4" s="22">
        <v>37986</v>
      </c>
      <c r="J4" s="22">
        <v>38077</v>
      </c>
      <c r="K4" s="22">
        <v>38168</v>
      </c>
      <c r="L4" s="22">
        <v>38260</v>
      </c>
      <c r="M4" s="22">
        <v>38352</v>
      </c>
      <c r="N4" s="22">
        <v>38442</v>
      </c>
      <c r="O4" s="22">
        <v>38533</v>
      </c>
      <c r="P4" s="22">
        <v>38625</v>
      </c>
      <c r="Q4" s="22">
        <v>38717</v>
      </c>
      <c r="R4" s="22">
        <v>38807</v>
      </c>
      <c r="S4" s="22">
        <v>38898</v>
      </c>
      <c r="T4" s="22">
        <v>38990</v>
      </c>
      <c r="U4" s="22">
        <v>39082</v>
      </c>
      <c r="V4" s="22">
        <v>39172</v>
      </c>
      <c r="W4" s="22">
        <v>39263</v>
      </c>
      <c r="X4" s="22">
        <v>39355</v>
      </c>
      <c r="Y4" s="22">
        <v>39447</v>
      </c>
      <c r="Z4" s="22">
        <v>39538</v>
      </c>
      <c r="AA4" s="22">
        <v>39629</v>
      </c>
      <c r="AB4" s="22">
        <v>39721</v>
      </c>
      <c r="AC4" s="22">
        <v>39813</v>
      </c>
      <c r="AD4" s="22">
        <v>39903</v>
      </c>
      <c r="AE4" s="22">
        <v>39994</v>
      </c>
      <c r="AF4" s="22">
        <v>40086</v>
      </c>
      <c r="AG4" s="22">
        <v>40178</v>
      </c>
    </row>
    <row r="5" spans="2:31" ht="15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3" ht="15.75">
      <c r="A6" s="18" t="s">
        <v>3</v>
      </c>
      <c r="B6" s="12">
        <f>+SUM(B9:B15)</f>
        <v>16421407286.269999</v>
      </c>
      <c r="C6" s="12">
        <f aca="true" t="shared" si="0" ref="C6:AG6">+SUM(C9:C15)</f>
        <v>13063855068.519999</v>
      </c>
      <c r="D6" s="12">
        <f t="shared" si="0"/>
        <v>12981690447.42</v>
      </c>
      <c r="E6" s="12">
        <f t="shared" si="0"/>
        <v>12637446767.492075</v>
      </c>
      <c r="F6" s="12">
        <f t="shared" si="0"/>
        <v>12433212253.597054</v>
      </c>
      <c r="G6" s="12">
        <f t="shared" si="0"/>
        <v>12295862673.34334</v>
      </c>
      <c r="H6" s="12">
        <f t="shared" si="0"/>
        <v>11086842208.857601</v>
      </c>
      <c r="I6" s="12">
        <f t="shared" si="0"/>
        <v>9625936901.18071</v>
      </c>
      <c r="J6" s="12">
        <f t="shared" si="0"/>
        <v>8209164856.632095</v>
      </c>
      <c r="K6" s="12">
        <f t="shared" si="0"/>
        <v>7747840966.209999</v>
      </c>
      <c r="L6" s="12">
        <f t="shared" si="0"/>
        <v>7468585000.995599</v>
      </c>
      <c r="M6" s="12">
        <f t="shared" si="0"/>
        <v>6880112583.346401</v>
      </c>
      <c r="N6" s="12">
        <f t="shared" si="0"/>
        <v>6118397840.39</v>
      </c>
      <c r="O6" s="12">
        <f t="shared" si="0"/>
        <v>5814411184.88</v>
      </c>
      <c r="P6" s="12">
        <f t="shared" si="0"/>
        <v>5662530192.24</v>
      </c>
      <c r="Q6" s="12">
        <f t="shared" si="0"/>
        <v>5140377976.24</v>
      </c>
      <c r="R6" s="12">
        <f t="shared" si="0"/>
        <v>5270803396.87</v>
      </c>
      <c r="S6" s="12">
        <f t="shared" si="0"/>
        <v>5228338157.667467</v>
      </c>
      <c r="T6" s="12">
        <f t="shared" si="0"/>
        <v>5079920641.300458</v>
      </c>
      <c r="U6" s="12">
        <f t="shared" si="0"/>
        <v>5128598430.611393</v>
      </c>
      <c r="V6" s="12">
        <f t="shared" si="0"/>
        <v>4844623981.89087</v>
      </c>
      <c r="W6" s="12">
        <f t="shared" si="0"/>
        <v>5184233070.2622</v>
      </c>
      <c r="X6" s="12">
        <f t="shared" si="0"/>
        <v>5491730987.890641</v>
      </c>
      <c r="Y6" s="12">
        <f t="shared" si="0"/>
        <v>5768128871.271639</v>
      </c>
      <c r="Z6" s="12">
        <f t="shared" si="0"/>
        <v>5937297254.397501</v>
      </c>
      <c r="AA6" s="12">
        <f t="shared" si="0"/>
        <v>6302220806.0863</v>
      </c>
      <c r="AB6" s="12">
        <f t="shared" si="0"/>
        <v>5876523798.297919</v>
      </c>
      <c r="AC6" s="12">
        <f t="shared" si="0"/>
        <v>5134103593.115916</v>
      </c>
      <c r="AD6" s="12">
        <f t="shared" si="0"/>
        <v>4372777503.650958</v>
      </c>
      <c r="AE6" s="12">
        <f t="shared" si="0"/>
        <v>4154167198.3350444</v>
      </c>
      <c r="AF6" s="12">
        <f t="shared" si="0"/>
        <v>3842012201.302142</v>
      </c>
      <c r="AG6" s="12">
        <f t="shared" si="0"/>
        <v>3440382917.87748</v>
      </c>
    </row>
    <row r="7" spans="2:31" ht="15.7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3" ht="15.75">
      <c r="A8" s="23" t="s">
        <v>18</v>
      </c>
      <c r="B8" s="128">
        <v>7709498482.450001</v>
      </c>
      <c r="C8" s="128">
        <v>6511353432.16</v>
      </c>
      <c r="D8" s="128">
        <v>6609975751.09</v>
      </c>
      <c r="E8" s="128">
        <v>6515353088.48</v>
      </c>
      <c r="F8" s="128">
        <v>6278059957.379999</v>
      </c>
      <c r="G8" s="128">
        <v>6267011918.059999</v>
      </c>
      <c r="H8" s="128">
        <v>5392384799.51</v>
      </c>
      <c r="I8" s="128">
        <v>3097686260.8</v>
      </c>
      <c r="J8" s="128">
        <v>2705094327.34</v>
      </c>
      <c r="K8" s="128">
        <v>2134143569.6599998</v>
      </c>
      <c r="L8" s="128">
        <v>1692190741.02</v>
      </c>
      <c r="M8" s="128">
        <v>1730162410.42</v>
      </c>
      <c r="N8" s="128">
        <v>1715870249.94</v>
      </c>
      <c r="O8" s="128">
        <v>1394635877.78</v>
      </c>
      <c r="P8" s="128">
        <v>1184719077.12</v>
      </c>
      <c r="Q8" s="128">
        <v>1098767624.8</v>
      </c>
      <c r="R8" s="128">
        <v>1189798475.82</v>
      </c>
      <c r="S8" s="128">
        <v>1154382446.014936</v>
      </c>
      <c r="T8" s="128">
        <v>1579409506.540916</v>
      </c>
      <c r="U8" s="128">
        <v>1277377832.24</v>
      </c>
      <c r="V8" s="128">
        <v>1161832702</v>
      </c>
      <c r="W8" s="128">
        <v>856262116.1400001</v>
      </c>
      <c r="X8" s="128">
        <v>1244136535.5</v>
      </c>
      <c r="Y8" s="128">
        <v>1175421400.8</v>
      </c>
      <c r="Z8" s="128">
        <v>1132430969.8400002</v>
      </c>
      <c r="AA8" s="128">
        <v>1374967879.7</v>
      </c>
      <c r="AB8" s="128">
        <v>1120326445.7206</v>
      </c>
      <c r="AC8" s="128">
        <v>1028754281.1836</v>
      </c>
      <c r="AD8" s="128">
        <v>856395024.4300001</v>
      </c>
      <c r="AE8" s="128">
        <v>837486552.6500001</v>
      </c>
      <c r="AF8" s="128">
        <v>825496709.1600001</v>
      </c>
      <c r="AG8" s="128">
        <v>678473061.258</v>
      </c>
    </row>
    <row r="9" spans="1:33" ht="15.75">
      <c r="A9" s="129" t="s">
        <v>19</v>
      </c>
      <c r="B9" s="128">
        <v>5134381971.450001</v>
      </c>
      <c r="C9" s="128">
        <v>3810033542.16</v>
      </c>
      <c r="D9" s="128">
        <v>3941816540.09</v>
      </c>
      <c r="E9" s="128">
        <v>3840463827.4799995</v>
      </c>
      <c r="F9" s="128">
        <v>3598683130.379999</v>
      </c>
      <c r="G9" s="128">
        <v>3525712634.0599995</v>
      </c>
      <c r="H9" s="128">
        <v>3784426272.51</v>
      </c>
      <c r="I9" s="128">
        <v>547772085.8200002</v>
      </c>
      <c r="J9" s="128">
        <v>863881279.0200002</v>
      </c>
      <c r="K9" s="128">
        <v>734799017.1799998</v>
      </c>
      <c r="L9" s="128">
        <v>472498188.28999996</v>
      </c>
      <c r="M9" s="128">
        <v>584732884.7</v>
      </c>
      <c r="N9" s="128">
        <v>711734355.23</v>
      </c>
      <c r="O9" s="128">
        <v>500894988.9200001</v>
      </c>
      <c r="P9" s="128">
        <v>294247006.4999999</v>
      </c>
      <c r="Q9" s="128">
        <v>224560553.91999996</v>
      </c>
      <c r="R9" s="128">
        <v>307831995.8399999</v>
      </c>
      <c r="S9" s="128">
        <v>270488246.594936</v>
      </c>
      <c r="T9" s="128">
        <v>702955003.420916</v>
      </c>
      <c r="U9" s="128">
        <v>739534686.45</v>
      </c>
      <c r="V9" s="128">
        <v>628447577.62</v>
      </c>
      <c r="W9" s="128">
        <v>327457082.3700001</v>
      </c>
      <c r="X9" s="128">
        <v>511494440.43000007</v>
      </c>
      <c r="Y9" s="128">
        <v>449665843.3699999</v>
      </c>
      <c r="Z9" s="128">
        <v>408168584.0600002</v>
      </c>
      <c r="AA9" s="128">
        <v>633967688.78</v>
      </c>
      <c r="AB9" s="128">
        <v>396065584.9505999</v>
      </c>
      <c r="AC9" s="128">
        <v>326307853.7435999</v>
      </c>
      <c r="AD9" s="128">
        <v>235926911.81000006</v>
      </c>
      <c r="AE9" s="128">
        <v>236977424.29000008</v>
      </c>
      <c r="AF9" s="128">
        <v>154087647.23000002</v>
      </c>
      <c r="AG9" s="128">
        <v>141314546.038</v>
      </c>
    </row>
    <row r="10" spans="1:33" ht="15.75">
      <c r="A10" s="129" t="s">
        <v>20</v>
      </c>
      <c r="B10" s="128">
        <v>2575116511</v>
      </c>
      <c r="C10" s="128">
        <v>2701319890</v>
      </c>
      <c r="D10" s="128">
        <v>2668159211</v>
      </c>
      <c r="E10" s="128">
        <v>2674889261</v>
      </c>
      <c r="F10" s="128">
        <v>2679376827</v>
      </c>
      <c r="G10" s="128">
        <v>2741299284</v>
      </c>
      <c r="H10" s="128">
        <v>1607958527</v>
      </c>
      <c r="I10" s="128">
        <v>2549914174.98</v>
      </c>
      <c r="J10" s="128">
        <v>1841213048.32</v>
      </c>
      <c r="K10" s="128">
        <v>1399344552.48</v>
      </c>
      <c r="L10" s="128">
        <v>1219692552.73</v>
      </c>
      <c r="M10" s="128">
        <v>1145429525.72</v>
      </c>
      <c r="N10" s="128">
        <v>1004135894.71</v>
      </c>
      <c r="O10" s="128">
        <v>893740888.8599999</v>
      </c>
      <c r="P10" s="128">
        <v>890472070.62</v>
      </c>
      <c r="Q10" s="128">
        <v>874207070.88</v>
      </c>
      <c r="R10" s="128">
        <v>881966479.98</v>
      </c>
      <c r="S10" s="128">
        <v>883894199.42</v>
      </c>
      <c r="T10" s="128">
        <v>876454503.12</v>
      </c>
      <c r="U10" s="128">
        <v>537843145.79</v>
      </c>
      <c r="V10" s="128">
        <v>533385124.38</v>
      </c>
      <c r="W10" s="128">
        <v>528805033.77</v>
      </c>
      <c r="X10" s="128">
        <v>732642095.0699999</v>
      </c>
      <c r="Y10" s="128">
        <v>725755557.4300001</v>
      </c>
      <c r="Z10" s="128">
        <v>724262385.78</v>
      </c>
      <c r="AA10" s="128">
        <v>741000190.9200001</v>
      </c>
      <c r="AB10" s="128">
        <v>724260860.77</v>
      </c>
      <c r="AC10" s="128">
        <v>702446427.44</v>
      </c>
      <c r="AD10" s="128">
        <v>620468112.62</v>
      </c>
      <c r="AE10" s="128">
        <v>600509128.36</v>
      </c>
      <c r="AF10" s="128">
        <v>671409061.9300001</v>
      </c>
      <c r="AG10" s="128">
        <v>537158515.22</v>
      </c>
    </row>
    <row r="11" spans="1:33" ht="15.75">
      <c r="A11" s="23" t="s">
        <v>46</v>
      </c>
      <c r="B11" s="128">
        <v>3932688211.21</v>
      </c>
      <c r="C11" s="128">
        <v>3351006756.1299996</v>
      </c>
      <c r="D11" s="128">
        <v>3168150255.34</v>
      </c>
      <c r="E11" s="128">
        <v>2966823490.6600003</v>
      </c>
      <c r="F11" s="128">
        <v>3011447098.36</v>
      </c>
      <c r="G11" s="128">
        <v>3037595478.7300005</v>
      </c>
      <c r="H11" s="128">
        <v>2753644964.78</v>
      </c>
      <c r="I11" s="128">
        <v>4398678460.089999</v>
      </c>
      <c r="J11" s="128">
        <v>3396136479.53</v>
      </c>
      <c r="K11" s="128">
        <v>2815148162.74</v>
      </c>
      <c r="L11" s="128">
        <v>3049611138.2256002</v>
      </c>
      <c r="M11" s="128">
        <v>2445594306.7664003</v>
      </c>
      <c r="N11" s="128">
        <v>2160084208.86</v>
      </c>
      <c r="O11" s="128">
        <v>2127735646.4900002</v>
      </c>
      <c r="P11" s="128">
        <v>2234441982.9</v>
      </c>
      <c r="Q11" s="128">
        <v>1761830240.4699998</v>
      </c>
      <c r="R11" s="128">
        <v>1649128830.3799999</v>
      </c>
      <c r="S11" s="128">
        <v>1615695744.522532</v>
      </c>
      <c r="T11" s="128">
        <v>1080308766.259542</v>
      </c>
      <c r="U11" s="128">
        <v>1214857879.131392</v>
      </c>
      <c r="V11" s="128">
        <v>1126501964.83087</v>
      </c>
      <c r="W11" s="128">
        <v>1314895251.46</v>
      </c>
      <c r="X11" s="128">
        <v>1409978616.3400002</v>
      </c>
      <c r="Y11" s="128">
        <v>1715763953.77</v>
      </c>
      <c r="Z11" s="128">
        <v>2009704977.93</v>
      </c>
      <c r="AA11" s="128">
        <v>2096984833.44</v>
      </c>
      <c r="AB11" s="128">
        <v>2284571100.1197</v>
      </c>
      <c r="AC11" s="128">
        <v>1724108573.2582002</v>
      </c>
      <c r="AD11" s="128">
        <v>1396912883.45</v>
      </c>
      <c r="AE11" s="128">
        <v>1258102011.29</v>
      </c>
      <c r="AF11" s="128">
        <v>1084501607.9</v>
      </c>
      <c r="AG11" s="128">
        <v>932311304.87</v>
      </c>
    </row>
    <row r="12" spans="1:33" ht="15.75">
      <c r="A12" s="23" t="s">
        <v>13</v>
      </c>
      <c r="B12" s="128">
        <v>3641213238.47</v>
      </c>
      <c r="C12" s="128">
        <v>2407967098</v>
      </c>
      <c r="D12" s="128">
        <v>2430029572.2</v>
      </c>
      <c r="E12" s="128">
        <v>2358386370.51</v>
      </c>
      <c r="F12" s="128">
        <v>2354982290.2</v>
      </c>
      <c r="G12" s="128">
        <v>2157635278.49</v>
      </c>
      <c r="H12" s="128">
        <v>2158839230.78</v>
      </c>
      <c r="I12" s="128">
        <v>1511963495.66</v>
      </c>
      <c r="J12" s="128">
        <v>1487013403.65</v>
      </c>
      <c r="K12" s="128">
        <v>2442658308.57</v>
      </c>
      <c r="L12" s="128">
        <v>2390612525.14</v>
      </c>
      <c r="M12" s="128">
        <v>2346476949.98</v>
      </c>
      <c r="N12" s="128">
        <v>1864902956.37</v>
      </c>
      <c r="O12" s="128">
        <v>1842193093.3</v>
      </c>
      <c r="P12" s="128">
        <v>1803970221.77</v>
      </c>
      <c r="Q12" s="128">
        <v>1911163007.56</v>
      </c>
      <c r="R12" s="128">
        <v>1971655449.38</v>
      </c>
      <c r="S12" s="128">
        <v>2029249607.49</v>
      </c>
      <c r="T12" s="128">
        <v>1972245266.43</v>
      </c>
      <c r="U12" s="128">
        <v>2105984441.68</v>
      </c>
      <c r="V12" s="128">
        <v>2110181464.71</v>
      </c>
      <c r="W12" s="128">
        <v>2558112211.5022</v>
      </c>
      <c r="X12" s="128">
        <v>2308206968.74064</v>
      </c>
      <c r="Y12" s="128">
        <v>2207913435.69164</v>
      </c>
      <c r="Z12" s="128">
        <v>2137049380.6006</v>
      </c>
      <c r="AA12" s="128">
        <v>2122446507.3198</v>
      </c>
      <c r="AB12" s="128">
        <v>1987418469.82256</v>
      </c>
      <c r="AC12" s="128">
        <v>1843054282.47872</v>
      </c>
      <c r="AD12" s="128">
        <v>1690827344.55</v>
      </c>
      <c r="AE12" s="128">
        <v>1607446870.89296</v>
      </c>
      <c r="AF12" s="128">
        <v>1558831936.69988</v>
      </c>
      <c r="AG12" s="128">
        <v>1464600920.69748</v>
      </c>
    </row>
    <row r="13" spans="1:33" ht="15.75">
      <c r="A13" s="23" t="s">
        <v>15</v>
      </c>
      <c r="B13" s="128">
        <v>604307795</v>
      </c>
      <c r="C13" s="128">
        <v>506218996</v>
      </c>
      <c r="D13" s="128">
        <v>508159418</v>
      </c>
      <c r="E13" s="128">
        <v>495495591</v>
      </c>
      <c r="F13" s="128">
        <v>496553495</v>
      </c>
      <c r="G13" s="128">
        <v>480801018</v>
      </c>
      <c r="H13" s="128">
        <v>483650720</v>
      </c>
      <c r="I13" s="128">
        <v>385725951</v>
      </c>
      <c r="J13" s="128">
        <v>386891449</v>
      </c>
      <c r="K13" s="128">
        <v>164033745</v>
      </c>
      <c r="L13" s="128">
        <v>158215233</v>
      </c>
      <c r="M13" s="128">
        <v>153042190</v>
      </c>
      <c r="N13" s="128">
        <v>153144718</v>
      </c>
      <c r="O13" s="128">
        <v>150352508</v>
      </c>
      <c r="P13" s="128">
        <v>144499098</v>
      </c>
      <c r="Q13" s="128">
        <v>106232298</v>
      </c>
      <c r="R13" s="128">
        <v>107281049</v>
      </c>
      <c r="S13" s="128">
        <v>106510913</v>
      </c>
      <c r="T13" s="128">
        <v>101921112</v>
      </c>
      <c r="U13" s="128">
        <v>101348158</v>
      </c>
      <c r="V13" s="128">
        <v>33191821</v>
      </c>
      <c r="W13" s="128">
        <v>32422590</v>
      </c>
      <c r="X13" s="128">
        <v>22623610</v>
      </c>
      <c r="Y13" s="128">
        <v>17095254</v>
      </c>
      <c r="Z13" s="128">
        <v>16918470</v>
      </c>
      <c r="AA13" s="128">
        <v>16918470</v>
      </c>
      <c r="AB13" s="128">
        <v>21776472</v>
      </c>
      <c r="AC13" s="128">
        <v>21776472</v>
      </c>
      <c r="AD13" s="128">
        <v>123233014</v>
      </c>
      <c r="AE13" s="128">
        <v>118719561</v>
      </c>
      <c r="AF13" s="128">
        <v>106025815</v>
      </c>
      <c r="AG13" s="128">
        <v>101021982</v>
      </c>
    </row>
    <row r="14" spans="1:33" ht="15.75">
      <c r="A14" s="23" t="s">
        <v>21</v>
      </c>
      <c r="B14" s="128">
        <v>220041211.34</v>
      </c>
      <c r="C14" s="128">
        <v>226018507.13</v>
      </c>
      <c r="D14" s="128">
        <v>224170302.73000002</v>
      </c>
      <c r="E14" s="128">
        <v>247743072.53</v>
      </c>
      <c r="F14" s="128">
        <v>249446053.26</v>
      </c>
      <c r="G14" s="128">
        <v>264288913.8</v>
      </c>
      <c r="H14" s="128">
        <v>270759399.39</v>
      </c>
      <c r="I14" s="128">
        <v>189134358.26</v>
      </c>
      <c r="J14" s="128">
        <v>191224520.19</v>
      </c>
      <c r="K14" s="128">
        <v>123715174.67</v>
      </c>
      <c r="L14" s="128">
        <v>122288088.83</v>
      </c>
      <c r="M14" s="128">
        <v>105021450.17</v>
      </c>
      <c r="N14" s="128">
        <v>100906276.45</v>
      </c>
      <c r="O14" s="128">
        <v>89559117.33</v>
      </c>
      <c r="P14" s="128">
        <v>85407471.93</v>
      </c>
      <c r="Q14" s="128">
        <v>74869946.59</v>
      </c>
      <c r="R14" s="128">
        <v>73111135.2</v>
      </c>
      <c r="S14" s="128">
        <v>67219488.57</v>
      </c>
      <c r="T14" s="128">
        <v>63447978.44</v>
      </c>
      <c r="U14" s="128">
        <v>55466720.31</v>
      </c>
      <c r="V14" s="128">
        <v>54198490.88</v>
      </c>
      <c r="W14" s="128">
        <v>47218085.4</v>
      </c>
      <c r="X14" s="128">
        <v>50594964.5</v>
      </c>
      <c r="Y14" s="128">
        <v>46235579.95</v>
      </c>
      <c r="Z14" s="128">
        <v>52667439.42</v>
      </c>
      <c r="AA14" s="128">
        <v>44424385.25</v>
      </c>
      <c r="AB14" s="128">
        <v>45322324.95</v>
      </c>
      <c r="AC14" s="128">
        <v>46109363.5</v>
      </c>
      <c r="AD14" s="128">
        <v>62301784.48</v>
      </c>
      <c r="AE14" s="128">
        <v>57852344.78</v>
      </c>
      <c r="AF14" s="128">
        <v>60660274.02</v>
      </c>
      <c r="AG14" s="128">
        <v>53435332.120000005</v>
      </c>
    </row>
    <row r="15" spans="1:33" ht="15.75">
      <c r="A15" s="23" t="s">
        <v>4</v>
      </c>
      <c r="B15" s="128">
        <v>313658347.8</v>
      </c>
      <c r="C15" s="128">
        <v>61290279.099999994</v>
      </c>
      <c r="D15" s="128">
        <v>41205148.06</v>
      </c>
      <c r="E15" s="128">
        <v>53645154.312075</v>
      </c>
      <c r="F15" s="128">
        <v>42723359.397055</v>
      </c>
      <c r="G15" s="128">
        <v>88530066.26334</v>
      </c>
      <c r="H15" s="128">
        <v>27563094.397600003</v>
      </c>
      <c r="I15" s="128">
        <v>42748375.37071</v>
      </c>
      <c r="J15" s="128">
        <v>42804676.922095105</v>
      </c>
      <c r="K15" s="128">
        <v>68142005.57</v>
      </c>
      <c r="L15" s="128">
        <v>55667274.78</v>
      </c>
      <c r="M15" s="128">
        <v>99815276.01</v>
      </c>
      <c r="N15" s="128">
        <v>123489430.77</v>
      </c>
      <c r="O15" s="128">
        <v>209934941.98</v>
      </c>
      <c r="P15" s="128">
        <v>209492340.51999998</v>
      </c>
      <c r="Q15" s="128">
        <v>187514858.82</v>
      </c>
      <c r="R15" s="128">
        <v>279828457.09</v>
      </c>
      <c r="S15" s="128">
        <v>255279958.07</v>
      </c>
      <c r="T15" s="128">
        <v>282588011.63</v>
      </c>
      <c r="U15" s="128">
        <v>373563399.25</v>
      </c>
      <c r="V15" s="128">
        <v>358717538.46999997</v>
      </c>
      <c r="W15" s="128">
        <v>375322815.76</v>
      </c>
      <c r="X15" s="128">
        <v>456190292.81</v>
      </c>
      <c r="Y15" s="128">
        <v>605699247.06</v>
      </c>
      <c r="Z15" s="128">
        <v>588526016.6069</v>
      </c>
      <c r="AA15" s="128">
        <v>646478730.3764989</v>
      </c>
      <c r="AB15" s="128">
        <v>417108985.68505996</v>
      </c>
      <c r="AC15" s="128">
        <v>470300620.695396</v>
      </c>
      <c r="AD15" s="128">
        <v>243107452.740958</v>
      </c>
      <c r="AE15" s="128">
        <v>274559857.722084</v>
      </c>
      <c r="AF15" s="128">
        <v>206495858.522262</v>
      </c>
      <c r="AG15" s="128">
        <v>210540316.93199998</v>
      </c>
    </row>
    <row r="16" spans="1:33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2:21" ht="15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ht="15.75">
      <c r="B18" s="12"/>
    </row>
    <row r="19" ht="15.75">
      <c r="B19" s="16"/>
    </row>
  </sheetData>
  <mergeCells count="1">
    <mergeCell ref="A1:J1"/>
  </mergeCells>
  <printOptions/>
  <pageMargins left="0.1968503937007874" right="0.75" top="0.7874015748031497" bottom="1" header="0" footer="0"/>
  <pageSetup fitToHeight="1" fitToWidth="1"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3"/>
  <sheetViews>
    <sheetView zoomScale="85" zoomScaleNormal="85" workbookViewId="0" topLeftCell="A1">
      <selection activeCell="A1" sqref="A1:J1"/>
    </sheetView>
  </sheetViews>
  <sheetFormatPr defaultColWidth="11.00390625" defaultRowHeight="15.75"/>
  <cols>
    <col min="2" max="33" width="9.50390625" style="0" customWidth="1"/>
  </cols>
  <sheetData>
    <row r="1" spans="1:10" ht="19.5" customHeight="1">
      <c r="A1" s="156" t="s">
        <v>50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21" ht="19.5" customHeight="1">
      <c r="A2" s="2" t="s">
        <v>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31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3" ht="16.5">
      <c r="A4" s="25"/>
      <c r="B4" s="47">
        <v>37256</v>
      </c>
      <c r="C4" s="22">
        <v>37437</v>
      </c>
      <c r="D4" s="22">
        <v>37529</v>
      </c>
      <c r="E4" s="22">
        <v>37621</v>
      </c>
      <c r="F4" s="22">
        <v>37711</v>
      </c>
      <c r="G4" s="22">
        <v>37802</v>
      </c>
      <c r="H4" s="22">
        <v>37894</v>
      </c>
      <c r="I4" s="22">
        <v>37986</v>
      </c>
      <c r="J4" s="22">
        <v>38077</v>
      </c>
      <c r="K4" s="22">
        <v>38168</v>
      </c>
      <c r="L4" s="22">
        <v>38260</v>
      </c>
      <c r="M4" s="22">
        <v>38352</v>
      </c>
      <c r="N4" s="22">
        <v>38442</v>
      </c>
      <c r="O4" s="22">
        <v>38533</v>
      </c>
      <c r="P4" s="22">
        <v>38625</v>
      </c>
      <c r="Q4" s="22">
        <v>38717</v>
      </c>
      <c r="R4" s="22">
        <v>38807</v>
      </c>
      <c r="S4" s="22">
        <v>38898</v>
      </c>
      <c r="T4" s="22">
        <v>38990</v>
      </c>
      <c r="U4" s="22">
        <v>39082</v>
      </c>
      <c r="V4" s="22">
        <v>39172</v>
      </c>
      <c r="W4" s="22">
        <v>39263</v>
      </c>
      <c r="X4" s="22">
        <v>39355</v>
      </c>
      <c r="Y4" s="22">
        <v>39447</v>
      </c>
      <c r="Z4" s="22">
        <v>39538</v>
      </c>
      <c r="AA4" s="22">
        <v>39629</v>
      </c>
      <c r="AB4" s="22">
        <v>39721</v>
      </c>
      <c r="AC4" s="22">
        <v>39813</v>
      </c>
      <c r="AD4" s="22">
        <v>39903</v>
      </c>
      <c r="AE4" s="22">
        <v>39994</v>
      </c>
      <c r="AF4" s="22">
        <v>40086</v>
      </c>
      <c r="AG4" s="22">
        <v>40178</v>
      </c>
    </row>
    <row r="5" spans="2:31" ht="15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3" ht="15.75">
      <c r="A6" s="18" t="s">
        <v>3</v>
      </c>
      <c r="B6" s="12">
        <f>+SUM(B8:B12)</f>
        <v>16421405975.09</v>
      </c>
      <c r="C6" s="12">
        <f aca="true" t="shared" si="0" ref="C6:AG6">+SUM(C8:C12)</f>
        <v>13063855068.52</v>
      </c>
      <c r="D6" s="12">
        <f t="shared" si="0"/>
        <v>12981690447.42</v>
      </c>
      <c r="E6" s="12">
        <f t="shared" si="0"/>
        <v>12637446767.492075</v>
      </c>
      <c r="F6" s="12">
        <f t="shared" si="0"/>
        <v>12433212253.597055</v>
      </c>
      <c r="G6" s="12">
        <f t="shared" si="0"/>
        <v>12295862673.34334</v>
      </c>
      <c r="H6" s="12">
        <f t="shared" si="0"/>
        <v>11086842208.8576</v>
      </c>
      <c r="I6" s="12">
        <f t="shared" si="0"/>
        <v>9625936901.18071</v>
      </c>
      <c r="J6" s="12">
        <f t="shared" si="0"/>
        <v>8209164856.632094</v>
      </c>
      <c r="K6" s="12">
        <f t="shared" si="0"/>
        <v>7747840966.21</v>
      </c>
      <c r="L6" s="12">
        <f t="shared" si="0"/>
        <v>7468585000.9956</v>
      </c>
      <c r="M6" s="12">
        <f t="shared" si="0"/>
        <v>6880112583.346399</v>
      </c>
      <c r="N6" s="12">
        <f t="shared" si="0"/>
        <v>6118397840.389999</v>
      </c>
      <c r="O6" s="12">
        <f t="shared" si="0"/>
        <v>5814411184.88</v>
      </c>
      <c r="P6" s="12">
        <f t="shared" si="0"/>
        <v>5662530192.24</v>
      </c>
      <c r="Q6" s="12">
        <f t="shared" si="0"/>
        <v>5140377976.24</v>
      </c>
      <c r="R6" s="12">
        <f t="shared" si="0"/>
        <v>5270803396.869999</v>
      </c>
      <c r="S6" s="12">
        <f t="shared" si="0"/>
        <v>5228338157.667469</v>
      </c>
      <c r="T6" s="12">
        <f t="shared" si="0"/>
        <v>5079920641.300458</v>
      </c>
      <c r="U6" s="12">
        <f t="shared" si="0"/>
        <v>5128598430.611392</v>
      </c>
      <c r="V6" s="12">
        <f t="shared" si="0"/>
        <v>4844623981.89087</v>
      </c>
      <c r="W6" s="12">
        <f t="shared" si="0"/>
        <v>5184233070.262199</v>
      </c>
      <c r="X6" s="12">
        <f t="shared" si="0"/>
        <v>5491730987.89064</v>
      </c>
      <c r="Y6" s="12">
        <f t="shared" si="0"/>
        <v>5768128871.27164</v>
      </c>
      <c r="Z6" s="12">
        <f t="shared" si="0"/>
        <v>5937297254.397501</v>
      </c>
      <c r="AA6" s="12">
        <f t="shared" si="0"/>
        <v>6302220806.0863</v>
      </c>
      <c r="AB6" s="12">
        <f t="shared" si="0"/>
        <v>5876523798.297921</v>
      </c>
      <c r="AC6" s="12">
        <f t="shared" si="0"/>
        <v>5134103593.115915</v>
      </c>
      <c r="AD6" s="12">
        <f t="shared" si="0"/>
        <v>4372777503.650958</v>
      </c>
      <c r="AE6" s="12">
        <f t="shared" si="0"/>
        <v>4154167198.335039</v>
      </c>
      <c r="AF6" s="12">
        <f t="shared" si="0"/>
        <v>3842012201.302142</v>
      </c>
      <c r="AG6" s="12">
        <f t="shared" si="0"/>
        <v>3440382917.87748</v>
      </c>
    </row>
    <row r="7" spans="2:31" ht="15.7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1:33" ht="15.75">
      <c r="A8" s="23" t="s">
        <v>38</v>
      </c>
      <c r="B8" s="128">
        <v>14728164238</v>
      </c>
      <c r="C8" s="128">
        <v>12544306531</v>
      </c>
      <c r="D8" s="128">
        <v>12477406177</v>
      </c>
      <c r="E8" s="128">
        <v>12100465498</v>
      </c>
      <c r="F8" s="128">
        <v>11848907772</v>
      </c>
      <c r="G8" s="128">
        <v>11623616183</v>
      </c>
      <c r="H8" s="128">
        <v>10453365141</v>
      </c>
      <c r="I8" s="128">
        <v>8938275330.14</v>
      </c>
      <c r="J8" s="128">
        <v>7549287410.48</v>
      </c>
      <c r="K8" s="128">
        <v>7030890686.12</v>
      </c>
      <c r="L8" s="128">
        <v>6751248932.68</v>
      </c>
      <c r="M8" s="128">
        <v>6205015828.94</v>
      </c>
      <c r="N8" s="128">
        <v>5449578023.82</v>
      </c>
      <c r="O8" s="128">
        <v>5139671922.66</v>
      </c>
      <c r="P8" s="128">
        <v>4868911626.86</v>
      </c>
      <c r="Q8" s="128">
        <v>4503337455.24</v>
      </c>
      <c r="R8" s="128">
        <v>4498403689.19</v>
      </c>
      <c r="S8" s="128">
        <v>4465877553.64</v>
      </c>
      <c r="T8" s="128">
        <v>4347835571.91</v>
      </c>
      <c r="U8" s="128">
        <v>4245442486.91</v>
      </c>
      <c r="V8" s="128">
        <v>4011298238.57</v>
      </c>
      <c r="W8" s="128">
        <v>3897848613.71</v>
      </c>
      <c r="X8" s="128">
        <v>4121679824.22</v>
      </c>
      <c r="Y8" s="128">
        <v>4257565098.38</v>
      </c>
      <c r="Z8" s="128">
        <v>4437844898.76</v>
      </c>
      <c r="AA8" s="128">
        <v>4766633768.76</v>
      </c>
      <c r="AB8" s="128">
        <v>4725587378.14</v>
      </c>
      <c r="AC8" s="128">
        <v>4031197639.41</v>
      </c>
      <c r="AD8" s="128">
        <v>3530317522.19</v>
      </c>
      <c r="AE8" s="128">
        <v>3326845369.09</v>
      </c>
      <c r="AF8" s="128">
        <v>3130314908.09</v>
      </c>
      <c r="AG8" s="128">
        <v>2797745330.26</v>
      </c>
    </row>
    <row r="9" spans="1:33" ht="15.75">
      <c r="A9" s="23" t="s">
        <v>39</v>
      </c>
      <c r="B9" s="128">
        <v>33286064.73</v>
      </c>
      <c r="C9" s="128">
        <v>109642551.65</v>
      </c>
      <c r="D9" s="128">
        <v>102379502.01</v>
      </c>
      <c r="E9" s="128">
        <v>77005720.212075</v>
      </c>
      <c r="F9" s="128">
        <v>85780823.047055</v>
      </c>
      <c r="G9" s="128">
        <v>147605906.37334</v>
      </c>
      <c r="H9" s="128">
        <v>80281264.9776</v>
      </c>
      <c r="I9" s="128">
        <v>92679560.85071</v>
      </c>
      <c r="J9" s="128">
        <v>106577771.332095</v>
      </c>
      <c r="K9" s="128">
        <v>166152832.02</v>
      </c>
      <c r="L9" s="128">
        <v>153653903.49</v>
      </c>
      <c r="M9" s="128">
        <v>103114899.54</v>
      </c>
      <c r="N9" s="128">
        <v>128640775.56</v>
      </c>
      <c r="O9" s="128">
        <v>196097509.32</v>
      </c>
      <c r="P9" s="128">
        <v>296807597.98</v>
      </c>
      <c r="Q9" s="128">
        <v>185243665.96</v>
      </c>
      <c r="R9" s="128">
        <v>323183316.01</v>
      </c>
      <c r="S9" s="128">
        <v>334408360.08</v>
      </c>
      <c r="T9" s="128">
        <v>317259850.55</v>
      </c>
      <c r="U9" s="128">
        <v>461602546.8938</v>
      </c>
      <c r="V9" s="128">
        <v>405883975.354</v>
      </c>
      <c r="W9" s="128">
        <v>889760438.6222</v>
      </c>
      <c r="X9" s="128">
        <v>960217233.64064</v>
      </c>
      <c r="Y9" s="128">
        <v>1092678008.05164</v>
      </c>
      <c r="Z9" s="128">
        <v>1060702491.8035</v>
      </c>
      <c r="AA9" s="128">
        <v>1163460734.4555</v>
      </c>
      <c r="AB9" s="128">
        <v>819583480.45052</v>
      </c>
      <c r="AC9" s="128">
        <v>823867643.405516</v>
      </c>
      <c r="AD9" s="128">
        <v>567923172.250958</v>
      </c>
      <c r="AE9" s="128">
        <v>555417819.925039</v>
      </c>
      <c r="AF9" s="128">
        <v>418502740.182142</v>
      </c>
      <c r="AG9" s="128">
        <v>416273109.75348</v>
      </c>
    </row>
    <row r="10" spans="1:33" ht="15.75">
      <c r="A10" s="23" t="s">
        <v>40</v>
      </c>
      <c r="B10" s="128">
        <v>308530224.24</v>
      </c>
      <c r="C10" s="128">
        <v>322638680.77</v>
      </c>
      <c r="D10" s="128">
        <v>319170908.54</v>
      </c>
      <c r="E10" s="128">
        <v>368981971.96</v>
      </c>
      <c r="F10" s="128">
        <v>408364314.49</v>
      </c>
      <c r="G10" s="128">
        <v>435083783.75</v>
      </c>
      <c r="H10" s="128">
        <v>454785503.16</v>
      </c>
      <c r="I10" s="128">
        <v>392252226.37</v>
      </c>
      <c r="J10" s="128">
        <v>376423993.07</v>
      </c>
      <c r="K10" s="128">
        <v>388512463.86</v>
      </c>
      <c r="L10" s="128">
        <v>403307619.1256</v>
      </c>
      <c r="M10" s="128">
        <v>427266216.8064</v>
      </c>
      <c r="N10" s="128">
        <v>404394428.09</v>
      </c>
      <c r="O10" s="128">
        <v>367200681.81</v>
      </c>
      <c r="P10" s="128">
        <v>387053237.88</v>
      </c>
      <c r="Q10" s="128">
        <v>363714934.99</v>
      </c>
      <c r="R10" s="128">
        <v>359010630.25</v>
      </c>
      <c r="S10" s="128">
        <v>345858610.44</v>
      </c>
      <c r="T10" s="128">
        <v>335507217.63</v>
      </c>
      <c r="U10" s="128">
        <v>352675330.236</v>
      </c>
      <c r="V10" s="128">
        <v>340872562.5684</v>
      </c>
      <c r="W10" s="128">
        <v>339190342.96</v>
      </c>
      <c r="X10" s="128">
        <v>348303950.34</v>
      </c>
      <c r="Y10" s="128">
        <v>365444084.83</v>
      </c>
      <c r="Z10" s="128">
        <v>379204590.46</v>
      </c>
      <c r="AA10" s="128">
        <v>324848167.94</v>
      </c>
      <c r="AB10" s="128">
        <v>284427208.1406</v>
      </c>
      <c r="AC10" s="128">
        <v>232626917.5536</v>
      </c>
      <c r="AD10" s="128">
        <v>231656788.77</v>
      </c>
      <c r="AE10" s="128">
        <v>233852408.29</v>
      </c>
      <c r="AF10" s="128">
        <v>250260783.21</v>
      </c>
      <c r="AG10" s="128">
        <v>192385107.964</v>
      </c>
    </row>
    <row r="11" spans="1:33" ht="15.75">
      <c r="A11" s="23" t="s">
        <v>41</v>
      </c>
      <c r="B11" s="128">
        <v>116076522.42</v>
      </c>
      <c r="C11" s="128">
        <v>85453222.49</v>
      </c>
      <c r="D11" s="128">
        <v>82417500.19</v>
      </c>
      <c r="E11" s="128">
        <v>90512061.74</v>
      </c>
      <c r="F11" s="128">
        <v>89670239.24</v>
      </c>
      <c r="G11" s="128">
        <v>89517720.91</v>
      </c>
      <c r="H11" s="128">
        <v>95823120.59</v>
      </c>
      <c r="I11" s="128">
        <v>198420824.04</v>
      </c>
      <c r="J11" s="128">
        <v>174462400.47</v>
      </c>
      <c r="K11" s="128">
        <v>159671677.43</v>
      </c>
      <c r="L11" s="128">
        <v>157660308.19</v>
      </c>
      <c r="M11" s="128">
        <v>142828127.67</v>
      </c>
      <c r="N11" s="128">
        <v>134956622.77</v>
      </c>
      <c r="O11" s="128">
        <v>110382755.21</v>
      </c>
      <c r="P11" s="128">
        <v>107656434.29</v>
      </c>
      <c r="Q11" s="128">
        <v>86385796.8</v>
      </c>
      <c r="R11" s="128">
        <v>86843634.18</v>
      </c>
      <c r="S11" s="128">
        <v>78882145.45</v>
      </c>
      <c r="T11" s="128">
        <v>77200163.44</v>
      </c>
      <c r="U11" s="128">
        <v>67385388.285424</v>
      </c>
      <c r="V11" s="128">
        <v>68740687.492</v>
      </c>
      <c r="W11" s="128">
        <v>56410348.37</v>
      </c>
      <c r="X11" s="128">
        <v>59946872.05</v>
      </c>
      <c r="Y11" s="128">
        <v>51424757.73</v>
      </c>
      <c r="Z11" s="128">
        <v>58673388.44</v>
      </c>
      <c r="AA11" s="128">
        <v>45912254.27</v>
      </c>
      <c r="AB11" s="128">
        <v>45513339.7</v>
      </c>
      <c r="AC11" s="128">
        <v>46229377.23</v>
      </c>
      <c r="AD11" s="128">
        <v>42497357.49</v>
      </c>
      <c r="AE11" s="128">
        <v>37864715.26</v>
      </c>
      <c r="AF11" s="128">
        <v>41186449.11</v>
      </c>
      <c r="AG11" s="128">
        <v>33435332.12</v>
      </c>
    </row>
    <row r="12" spans="1:33" ht="15.75">
      <c r="A12" s="23" t="s">
        <v>42</v>
      </c>
      <c r="B12" s="128">
        <v>1235348925.7000008</v>
      </c>
      <c r="C12" s="128">
        <v>1814082.6100006104</v>
      </c>
      <c r="D12" s="128">
        <v>316359.6799983978</v>
      </c>
      <c r="E12" s="128">
        <v>481515.58000183105</v>
      </c>
      <c r="F12" s="128">
        <v>489104.8200016022</v>
      </c>
      <c r="G12" s="128">
        <v>39079.30999946594</v>
      </c>
      <c r="H12" s="128">
        <v>2587179.1299991608</v>
      </c>
      <c r="I12" s="128">
        <v>4308959.779998779</v>
      </c>
      <c r="J12" s="128">
        <v>2413281.279999733</v>
      </c>
      <c r="K12" s="128">
        <v>2613306.779999733</v>
      </c>
      <c r="L12" s="128">
        <v>2714237.510000229</v>
      </c>
      <c r="M12" s="128">
        <v>1887510.3899993896</v>
      </c>
      <c r="N12" s="128">
        <v>827990.1499986649</v>
      </c>
      <c r="O12" s="128">
        <v>1058315.8800001144</v>
      </c>
      <c r="P12" s="128">
        <v>2101295.2299995422</v>
      </c>
      <c r="Q12" s="128">
        <v>1696123.25</v>
      </c>
      <c r="R12" s="128">
        <v>3362127.2399988174</v>
      </c>
      <c r="S12" s="128">
        <v>3311488.057469368</v>
      </c>
      <c r="T12" s="128">
        <v>2117837.7704582214</v>
      </c>
      <c r="U12" s="128">
        <v>1492678.2861680984</v>
      </c>
      <c r="V12" s="128">
        <v>17828517.9064703</v>
      </c>
      <c r="W12" s="128">
        <v>1023326.5999994278</v>
      </c>
      <c r="X12" s="128">
        <v>1583107.6400003433</v>
      </c>
      <c r="Y12" s="128">
        <v>1016922.279999733</v>
      </c>
      <c r="Z12" s="128">
        <v>871884.9340009689</v>
      </c>
      <c r="AA12" s="128">
        <v>1365880.6607999802</v>
      </c>
      <c r="AB12" s="128">
        <v>1412391.8668003082</v>
      </c>
      <c r="AC12" s="128">
        <v>182015.51679992676</v>
      </c>
      <c r="AD12" s="128">
        <v>382662.94999980927</v>
      </c>
      <c r="AE12" s="128">
        <v>186885.7699995041</v>
      </c>
      <c r="AF12" s="128">
        <v>1747320.7099995613</v>
      </c>
      <c r="AG12" s="128">
        <v>544037.7800002098</v>
      </c>
    </row>
    <row r="13" spans="1:33" ht="15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85" zoomScaleNormal="85" workbookViewId="0" topLeftCell="A1">
      <selection activeCell="A1" sqref="A1"/>
    </sheetView>
  </sheetViews>
  <sheetFormatPr defaultColWidth="11.00390625" defaultRowHeight="15.75"/>
  <cols>
    <col min="1" max="1" width="30.375" style="51" customWidth="1"/>
    <col min="2" max="16384" width="11.00390625" style="51" customWidth="1"/>
  </cols>
  <sheetData>
    <row r="1" spans="1:15" ht="19.5" customHeight="1">
      <c r="A1" s="118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50"/>
      <c r="N1" s="50"/>
      <c r="O1" s="50"/>
    </row>
    <row r="2" spans="1:15" ht="19.5" customHeight="1">
      <c r="A2" s="131" t="s">
        <v>84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7.25">
      <c r="A3" s="52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4" s="53" customFormat="1" ht="42" customHeight="1">
      <c r="A4" s="96"/>
      <c r="B4" s="96" t="s">
        <v>74</v>
      </c>
      <c r="C4" s="96" t="s">
        <v>75</v>
      </c>
      <c r="D4" s="96" t="s">
        <v>76</v>
      </c>
      <c r="E4" s="97" t="s">
        <v>79</v>
      </c>
      <c r="F4" s="97" t="s">
        <v>81</v>
      </c>
      <c r="G4" s="97" t="s">
        <v>82</v>
      </c>
      <c r="H4" s="97" t="s">
        <v>83</v>
      </c>
      <c r="I4" s="97">
        <v>2011</v>
      </c>
      <c r="J4" s="97">
        <v>2012</v>
      </c>
      <c r="K4" s="97">
        <v>2013</v>
      </c>
      <c r="L4" s="97">
        <v>2014</v>
      </c>
      <c r="M4" s="98" t="s">
        <v>77</v>
      </c>
      <c r="N4" s="63"/>
    </row>
    <row r="5" spans="1:15" s="56" customFormat="1" ht="17.25" customHeight="1">
      <c r="A5" s="99"/>
      <c r="B5" s="100"/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49"/>
      <c r="N5" s="55"/>
      <c r="O5" s="55"/>
    </row>
    <row r="6" spans="1:15" s="56" customFormat="1" ht="17.25" customHeight="1">
      <c r="A6" s="18" t="s">
        <v>0</v>
      </c>
      <c r="B6" s="102">
        <f>+SUM(B8:B10)</f>
        <v>53189651959.81973</v>
      </c>
      <c r="C6" s="102">
        <f aca="true" t="shared" si="0" ref="C6:M6">+SUM(C8:C10)</f>
        <v>13404489139.465399</v>
      </c>
      <c r="D6" s="102">
        <f t="shared" si="0"/>
        <v>495478744.80746</v>
      </c>
      <c r="E6" s="103">
        <f t="shared" si="0"/>
        <v>9465936726.8982</v>
      </c>
      <c r="F6" s="104">
        <f t="shared" si="0"/>
        <v>4445276894.024443</v>
      </c>
      <c r="G6" s="104">
        <f t="shared" si="0"/>
        <v>2811799525.54391</v>
      </c>
      <c r="H6" s="104">
        <f t="shared" si="0"/>
        <v>4429674492.199741</v>
      </c>
      <c r="I6" s="104">
        <f t="shared" si="0"/>
        <v>4627190687.109955</v>
      </c>
      <c r="J6" s="104">
        <f t="shared" si="0"/>
        <v>3837496425.6304307</v>
      </c>
      <c r="K6" s="104">
        <f t="shared" si="0"/>
        <v>2898283203.27055</v>
      </c>
      <c r="L6" s="104">
        <f t="shared" si="0"/>
        <v>1422333980.6935802</v>
      </c>
      <c r="M6" s="105">
        <f t="shared" si="0"/>
        <v>5351492140.176079</v>
      </c>
      <c r="N6" s="55"/>
      <c r="O6" s="55"/>
    </row>
    <row r="7" spans="1:15" s="56" customFormat="1" ht="17.25" customHeight="1">
      <c r="A7" s="35"/>
      <c r="B7" s="106"/>
      <c r="C7" s="106"/>
      <c r="D7" s="106"/>
      <c r="E7" s="107"/>
      <c r="F7" s="107"/>
      <c r="G7" s="107"/>
      <c r="H7" s="107"/>
      <c r="I7" s="107"/>
      <c r="J7" s="107"/>
      <c r="K7" s="107"/>
      <c r="L7" s="107"/>
      <c r="M7" s="150"/>
      <c r="N7" s="55"/>
      <c r="O7" s="55"/>
    </row>
    <row r="8" spans="1:17" s="56" customFormat="1" ht="17.25" customHeight="1">
      <c r="A8" s="35" t="s">
        <v>62</v>
      </c>
      <c r="B8" s="92">
        <v>49749555021.8812</v>
      </c>
      <c r="C8" s="92">
        <v>13061457420.314</v>
      </c>
      <c r="D8" s="92">
        <v>480817715.43556</v>
      </c>
      <c r="E8" s="93">
        <v>8768690084.36112</v>
      </c>
      <c r="F8" s="94">
        <v>4051815826.30458</v>
      </c>
      <c r="G8" s="94">
        <v>2669574376.89065</v>
      </c>
      <c r="H8" s="94">
        <v>4194332149.60868</v>
      </c>
      <c r="I8" s="94">
        <v>4268274221.9342313</v>
      </c>
      <c r="J8" s="94">
        <v>3598515015.5352902</v>
      </c>
      <c r="K8" s="94">
        <v>2731334916.62745</v>
      </c>
      <c r="L8" s="94">
        <v>1387075673.6935802</v>
      </c>
      <c r="M8" s="95">
        <v>4537467621.176079</v>
      </c>
      <c r="N8" s="57"/>
      <c r="O8" s="57"/>
      <c r="Q8" s="57"/>
    </row>
    <row r="9" spans="1:17" s="56" customFormat="1" ht="17.25" customHeight="1">
      <c r="A9" s="35"/>
      <c r="B9" s="92"/>
      <c r="C9" s="92"/>
      <c r="D9" s="92"/>
      <c r="E9" s="93"/>
      <c r="F9" s="94"/>
      <c r="G9" s="94"/>
      <c r="H9" s="94"/>
      <c r="I9" s="94"/>
      <c r="J9" s="94"/>
      <c r="K9" s="94"/>
      <c r="L9" s="94"/>
      <c r="M9" s="95"/>
      <c r="N9" s="57"/>
      <c r="O9" s="55"/>
      <c r="Q9" s="57"/>
    </row>
    <row r="10" spans="1:17" s="56" customFormat="1" ht="17.25" customHeight="1">
      <c r="A10" s="35" t="s">
        <v>63</v>
      </c>
      <c r="B10" s="92">
        <v>3440096937.938527</v>
      </c>
      <c r="C10" s="92">
        <v>343031719.1514</v>
      </c>
      <c r="D10" s="92">
        <v>14661029.3719</v>
      </c>
      <c r="E10" s="93">
        <v>697246642.537079</v>
      </c>
      <c r="F10" s="94">
        <v>393461067.719862</v>
      </c>
      <c r="G10" s="94">
        <v>142225148.65326</v>
      </c>
      <c r="H10" s="94">
        <v>235342342.591062</v>
      </c>
      <c r="I10" s="94">
        <v>358916465.1757238</v>
      </c>
      <c r="J10" s="94">
        <v>238981410.09514028</v>
      </c>
      <c r="K10" s="94">
        <v>166948286.6431</v>
      </c>
      <c r="L10" s="94">
        <v>35258307</v>
      </c>
      <c r="M10" s="95">
        <v>814024519</v>
      </c>
      <c r="N10" s="57"/>
      <c r="O10" s="57"/>
      <c r="Q10" s="57"/>
    </row>
    <row r="11" spans="1:15" s="56" customFormat="1" ht="17.25" customHeight="1">
      <c r="A11" s="108"/>
      <c r="B11" s="109"/>
      <c r="C11" s="109"/>
      <c r="D11" s="109"/>
      <c r="E11" s="110"/>
      <c r="F11" s="110"/>
      <c r="G11" s="110"/>
      <c r="H11" s="110"/>
      <c r="I11" s="110"/>
      <c r="J11" s="110"/>
      <c r="K11" s="110"/>
      <c r="L11" s="110"/>
      <c r="M11" s="111"/>
      <c r="N11" s="57"/>
      <c r="O11" s="57"/>
    </row>
    <row r="12" spans="1:15" ht="14.25" customHeight="1">
      <c r="A12" s="157" t="s">
        <v>78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60"/>
      <c r="O12" s="60"/>
    </row>
    <row r="13" spans="1:13" ht="12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ht="12.75">
      <c r="B14" s="61"/>
    </row>
    <row r="15" ht="12.75">
      <c r="B15" s="61"/>
    </row>
    <row r="16" ht="12.75">
      <c r="B16" s="61"/>
    </row>
  </sheetData>
  <mergeCells count="1">
    <mergeCell ref="A12:M12"/>
  </mergeCells>
  <printOptions/>
  <pageMargins left="0.75" right="0.75" top="1" bottom="1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L10426</dc:creator>
  <cp:keywords/>
  <dc:description/>
  <cp:lastModifiedBy>BCRA</cp:lastModifiedBy>
  <cp:lastPrinted>2006-04-03T19:14:15Z</cp:lastPrinted>
  <dcterms:created xsi:type="dcterms:W3CDTF">2004-09-27T13:49:48Z</dcterms:created>
  <dcterms:modified xsi:type="dcterms:W3CDTF">2010-07-12T17:32:44Z</dcterms:modified>
  <cp:category/>
  <cp:version/>
  <cp:contentType/>
  <cp:contentStatus/>
</cp:coreProperties>
</file>